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niatura\MitoPT TMRM\"/>
    </mc:Choice>
  </mc:AlternateContent>
  <bookViews>
    <workbookView xWindow="0" yWindow="0" windowWidth="28800" windowHeight="12330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D15" i="1"/>
  <c r="E15" i="1"/>
  <c r="F15" i="1"/>
  <c r="G15" i="1"/>
  <c r="H15" i="1"/>
  <c r="I15" i="1"/>
  <c r="J15" i="1"/>
  <c r="B15" i="1"/>
  <c r="C37" i="1"/>
  <c r="D37" i="1"/>
  <c r="E37" i="1"/>
  <c r="F37" i="1"/>
  <c r="G37" i="1"/>
  <c r="H37" i="1"/>
  <c r="I37" i="1"/>
  <c r="J37" i="1"/>
  <c r="B37" i="1"/>
  <c r="J34" i="1" l="1"/>
  <c r="C35" i="1" l="1"/>
  <c r="D35" i="1"/>
  <c r="E35" i="1"/>
  <c r="F35" i="1"/>
  <c r="G35" i="1"/>
  <c r="H35" i="1"/>
  <c r="I35" i="1"/>
  <c r="J35" i="1"/>
  <c r="B35" i="1"/>
  <c r="C34" i="1"/>
  <c r="D34" i="1"/>
  <c r="E34" i="1"/>
  <c r="F34" i="1"/>
  <c r="G34" i="1"/>
  <c r="H34" i="1"/>
  <c r="I34" i="1"/>
  <c r="B34" i="1"/>
  <c r="G36" i="1" l="1"/>
  <c r="C36" i="1"/>
  <c r="J36" i="1"/>
  <c r="F36" i="1"/>
  <c r="I36" i="1"/>
  <c r="E36" i="1"/>
  <c r="H36" i="1"/>
  <c r="D36" i="1"/>
  <c r="C13" i="1"/>
  <c r="D13" i="1"/>
  <c r="E13" i="1"/>
  <c r="F13" i="1"/>
  <c r="G13" i="1"/>
  <c r="H13" i="1"/>
  <c r="I13" i="1"/>
  <c r="J13" i="1"/>
  <c r="B13" i="1"/>
  <c r="C12" i="1"/>
  <c r="D12" i="1"/>
  <c r="E12" i="1"/>
  <c r="F12" i="1"/>
  <c r="G12" i="1"/>
  <c r="H12" i="1"/>
  <c r="I12" i="1"/>
  <c r="J12" i="1"/>
  <c r="B12" i="1"/>
  <c r="G14" i="1" l="1"/>
  <c r="C14" i="1"/>
  <c r="J14" i="1"/>
  <c r="F14" i="1"/>
  <c r="I14" i="1"/>
  <c r="E14" i="1"/>
  <c r="H14" i="1"/>
  <c r="D14" i="1"/>
</calcChain>
</file>

<file path=xl/sharedStrings.xml><?xml version="1.0" encoding="utf-8"?>
<sst xmlns="http://schemas.openxmlformats.org/spreadsheetml/2006/main" count="97" uniqueCount="55">
  <si>
    <t>K</t>
  </si>
  <si>
    <t>1h</t>
  </si>
  <si>
    <t>7.03.</t>
  </si>
  <si>
    <t>9.03.</t>
  </si>
  <si>
    <t>24h</t>
  </si>
  <si>
    <t>8.03.</t>
  </si>
  <si>
    <t>10.03.</t>
  </si>
  <si>
    <t>14.03.</t>
  </si>
  <si>
    <t>średnia</t>
  </si>
  <si>
    <t>odch.str.</t>
  </si>
  <si>
    <t>15.03.</t>
  </si>
  <si>
    <t>outliers</t>
  </si>
  <si>
    <t>Cd-EGCG/Cd</t>
  </si>
  <si>
    <t>K-</t>
  </si>
  <si>
    <t>brak</t>
  </si>
  <si>
    <t>p=0,9591</t>
  </si>
  <si>
    <t>p=0,6454</t>
  </si>
  <si>
    <t>p=0,5054</t>
  </si>
  <si>
    <t>p=0,8785</t>
  </si>
  <si>
    <t>p=0,7984</t>
  </si>
  <si>
    <t>p=0,7209</t>
  </si>
  <si>
    <t>M-W</t>
  </si>
  <si>
    <t>p=0,5737</t>
  </si>
  <si>
    <t>p=0,1949</t>
  </si>
  <si>
    <t>p=0,2345</t>
  </si>
  <si>
    <t>p=0,1304</t>
  </si>
  <si>
    <t>p=0,3823</t>
  </si>
  <si>
    <t>p=0,8665</t>
  </si>
  <si>
    <t>p=0,225</t>
  </si>
  <si>
    <t>p=0,947</t>
  </si>
  <si>
    <t>p=0,815</t>
  </si>
  <si>
    <t>p=0,864</t>
  </si>
  <si>
    <t>p=0,623</t>
  </si>
  <si>
    <t>p=0,974</t>
  </si>
  <si>
    <t>p=0,499</t>
  </si>
  <si>
    <t>p=0,545</t>
  </si>
  <si>
    <t>dwuczynnikowa</t>
  </si>
  <si>
    <t>p=0,302</t>
  </si>
  <si>
    <t>p=0,037</t>
  </si>
  <si>
    <t>p=0,956</t>
  </si>
  <si>
    <t>p=0,818</t>
  </si>
  <si>
    <t>p=0,375</t>
  </si>
  <si>
    <t>p=0,010</t>
  </si>
  <si>
    <t>p=0,405</t>
  </si>
  <si>
    <t>p=0,336</t>
  </si>
  <si>
    <r>
      <t xml:space="preserve">Cd 5 </t>
    </r>
    <r>
      <rPr>
        <b/>
        <sz val="11"/>
        <color theme="1"/>
        <rFont val="Calibri"/>
        <family val="2"/>
        <charset val="238"/>
      </rPr>
      <t>µ</t>
    </r>
    <r>
      <rPr>
        <b/>
        <sz val="11"/>
        <color theme="1"/>
        <rFont val="Calibri"/>
        <family val="2"/>
        <charset val="238"/>
        <scheme val="minor"/>
      </rPr>
      <t>M</t>
    </r>
  </si>
  <si>
    <t>Cd 10 µM</t>
  </si>
  <si>
    <t>EGCG 0.5 µM</t>
  </si>
  <si>
    <t>EGCG 1 µM</t>
  </si>
  <si>
    <t>Cd 5 µM EGCG 0.5 µM</t>
  </si>
  <si>
    <t>Cd 5 µM EGCG 1 µM</t>
  </si>
  <si>
    <t>Cd 10 µM EGCG 0.5 µM</t>
  </si>
  <si>
    <t>Cd 10 µM EGCG 1 µM</t>
  </si>
  <si>
    <t>p=0,2786</t>
  </si>
  <si>
    <t>p=0,3357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</si>
</sst>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2" fillId="0" borderId="2" xfId="0" applyFont="1" applyBorder="1" applyAlignment="1">
      <alignment horizontal="right" vertical="center" wrapText="1"/>
    </xf>
    <xf numFmtId="0" fontId="1" fillId="2" borderId="0" xfId="0" applyFont="1" applyFill="1"/>
    <xf numFmtId="0" fontId="1" fillId="3" borderId="0" xfId="0" applyFont="1" applyFill="1"/>
    <xf numFmtId="0" fontId="0" fillId="4" borderId="0" xfId="0" applyFill="1"/>
    <xf numFmtId="0" fontId="1" fillId="0" borderId="3" xfId="0" applyFont="1" applyBorder="1"/>
    <xf numFmtId="0" fontId="0" fillId="0" borderId="4" xfId="0" applyBorder="1"/>
    <xf numFmtId="0" fontId="1" fillId="5" borderId="4" xfId="0" applyFont="1" applyFill="1" applyBorder="1"/>
    <xf numFmtId="0" fontId="1" fillId="5" borderId="5" xfId="0" applyFont="1" applyFill="1" applyBorder="1"/>
    <xf numFmtId="0" fontId="1" fillId="0" borderId="6" xfId="0" applyFont="1" applyBorder="1"/>
    <xf numFmtId="0" fontId="0" fillId="0" borderId="7" xfId="0" applyBorder="1"/>
    <xf numFmtId="0" fontId="1" fillId="5" borderId="7" xfId="0" applyFont="1" applyFill="1" applyBorder="1"/>
    <xf numFmtId="0" fontId="1" fillId="6" borderId="0" xfId="0" applyFont="1" applyFill="1" applyBorder="1"/>
    <xf numFmtId="0" fontId="1" fillId="6" borderId="0" xfId="0" applyFont="1" applyFill="1"/>
    <xf numFmtId="0" fontId="1" fillId="5" borderId="0" xfId="0" applyFont="1" applyFill="1"/>
    <xf numFmtId="0" fontId="1" fillId="0" borderId="0" xfId="0" applyFont="1" applyFill="1"/>
    <xf numFmtId="0" fontId="1" fillId="7" borderId="0" xfId="0" applyFont="1" applyFill="1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0" fontId="1" fillId="5" borderId="8" xfId="0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Arkusz1!$B$3:$J$3</c:f>
              <c:strCache>
                <c:ptCount val="9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Cd 5 µM EGCG 0.5 µM</c:v>
                </c:pt>
                <c:pt idx="6">
                  <c:v>Cd 5 µM EGCG 1 µM</c:v>
                </c:pt>
                <c:pt idx="7">
                  <c:v>Cd 10 µM EGCG 0.5 µM</c:v>
                </c:pt>
                <c:pt idx="8">
                  <c:v>Cd 10 µM EGCG 1 µM</c:v>
                </c:pt>
              </c:strCache>
            </c:strRef>
          </c:cat>
          <c:val>
            <c:numRef>
              <c:f>Arkusz1!$B$12:$J$12</c:f>
              <c:numCache>
                <c:formatCode>General</c:formatCode>
                <c:ptCount val="9"/>
                <c:pt idx="0">
                  <c:v>719858.875</c:v>
                </c:pt>
                <c:pt idx="1">
                  <c:v>646869.125</c:v>
                </c:pt>
                <c:pt idx="2">
                  <c:v>663992.375</c:v>
                </c:pt>
                <c:pt idx="3">
                  <c:v>732093.625</c:v>
                </c:pt>
                <c:pt idx="4">
                  <c:v>669398.875</c:v>
                </c:pt>
                <c:pt idx="5">
                  <c:v>624818.875</c:v>
                </c:pt>
                <c:pt idx="6">
                  <c:v>671337.5</c:v>
                </c:pt>
                <c:pt idx="7">
                  <c:v>585830.375</c:v>
                </c:pt>
                <c:pt idx="8">
                  <c:v>720068.5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14-4166-99EF-0F60AF4D0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2791160"/>
        <c:axId val="362797064"/>
      </c:barChart>
      <c:catAx>
        <c:axId val="362791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2797064"/>
        <c:crosses val="autoZero"/>
        <c:auto val="1"/>
        <c:lblAlgn val="ctr"/>
        <c:lblOffset val="100"/>
        <c:noMultiLvlLbl val="0"/>
      </c:catAx>
      <c:valAx>
        <c:axId val="362797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2791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24h</a:t>
            </a:r>
          </a:p>
        </c:rich>
      </c:tx>
      <c:layout>
        <c:manualLayout>
          <c:xMode val="edge"/>
          <c:yMode val="edge"/>
          <c:x val="0.42455022295380002"/>
          <c:y val="2.53164556962025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Arkusz1!$B$25:$J$25</c:f>
              <c:strCache>
                <c:ptCount val="9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Cd 5 µM EGCG 0.5 µM</c:v>
                </c:pt>
                <c:pt idx="6">
                  <c:v>Cd 5 µM EGCG 1 µM</c:v>
                </c:pt>
                <c:pt idx="7">
                  <c:v>Cd 10 µM EGCG 0.5 µM</c:v>
                </c:pt>
                <c:pt idx="8">
                  <c:v>Cd 10 µM EGCG 1 µM</c:v>
                </c:pt>
              </c:strCache>
            </c:strRef>
          </c:cat>
          <c:val>
            <c:numRef>
              <c:f>Arkusz1!$B$34:$J$34</c:f>
              <c:numCache>
                <c:formatCode>General</c:formatCode>
                <c:ptCount val="9"/>
                <c:pt idx="0">
                  <c:v>631581.5</c:v>
                </c:pt>
                <c:pt idx="1">
                  <c:v>557082.875</c:v>
                </c:pt>
                <c:pt idx="2">
                  <c:v>508604.375</c:v>
                </c:pt>
                <c:pt idx="3">
                  <c:v>775452</c:v>
                </c:pt>
                <c:pt idx="4">
                  <c:v>709387.375</c:v>
                </c:pt>
                <c:pt idx="5">
                  <c:v>708485.125</c:v>
                </c:pt>
                <c:pt idx="6">
                  <c:v>511127.5</c:v>
                </c:pt>
                <c:pt idx="7">
                  <c:v>477696.375</c:v>
                </c:pt>
                <c:pt idx="8">
                  <c:v>462140.85714285716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2-4EEF-96FC-EAABDA39B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683560"/>
        <c:axId val="466684216"/>
      </c:barChart>
      <c:catAx>
        <c:axId val="466683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66684216"/>
        <c:crosses val="autoZero"/>
        <c:auto val="1"/>
        <c:lblAlgn val="ctr"/>
        <c:lblOffset val="100"/>
        <c:noMultiLvlLbl val="0"/>
      </c:catAx>
      <c:valAx>
        <c:axId val="466684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66683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547017761975554E-2"/>
          <c:y val="4.823471983579132E-2"/>
          <c:w val="0.85157052799535626"/>
          <c:h val="0.77251642534386988"/>
        </c:manualLayout>
      </c:layout>
      <c:barChart>
        <c:barDir val="col"/>
        <c:grouping val="clustered"/>
        <c:varyColors val="0"/>
        <c:ser>
          <c:idx val="0"/>
          <c:order val="0"/>
          <c:tx>
            <c:v>1h</c:v>
          </c:tx>
          <c:spPr>
            <a:solidFill>
              <a:schemeClr val="bg1"/>
            </a:solidFill>
            <a:ln w="28575">
              <a:solidFill>
                <a:sysClr val="windowText" lastClr="000000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Arkusz1!$B$15:$J$15</c:f>
                <c:numCache>
                  <c:formatCode>General</c:formatCode>
                  <c:ptCount val="9"/>
                  <c:pt idx="0">
                    <c:v>16.179314793585007</c:v>
                  </c:pt>
                  <c:pt idx="1">
                    <c:v>17.036989423135594</c:v>
                  </c:pt>
                  <c:pt idx="2">
                    <c:v>17.218247937579591</c:v>
                  </c:pt>
                  <c:pt idx="3">
                    <c:v>13.99882495359128</c:v>
                  </c:pt>
                  <c:pt idx="4">
                    <c:v>16.236448363492851</c:v>
                  </c:pt>
                  <c:pt idx="5">
                    <c:v>12.376815128607751</c:v>
                  </c:pt>
                  <c:pt idx="6">
                    <c:v>13.292297352826928</c:v>
                  </c:pt>
                  <c:pt idx="7">
                    <c:v>13.660496819325187</c:v>
                  </c:pt>
                  <c:pt idx="8">
                    <c:v>13.822176874855268</c:v>
                  </c:pt>
                </c:numCache>
              </c:numRef>
            </c:plus>
            <c:minus>
              <c:numRef>
                <c:f>Arkusz1!$B$15:$J$15</c:f>
                <c:numCache>
                  <c:formatCode>General</c:formatCode>
                  <c:ptCount val="9"/>
                  <c:pt idx="0">
                    <c:v>16.179314793585007</c:v>
                  </c:pt>
                  <c:pt idx="1">
                    <c:v>17.036989423135594</c:v>
                  </c:pt>
                  <c:pt idx="2">
                    <c:v>17.218247937579591</c:v>
                  </c:pt>
                  <c:pt idx="3">
                    <c:v>13.99882495359128</c:v>
                  </c:pt>
                  <c:pt idx="4">
                    <c:v>16.236448363492851</c:v>
                  </c:pt>
                  <c:pt idx="5">
                    <c:v>12.376815128607751</c:v>
                  </c:pt>
                  <c:pt idx="6">
                    <c:v>13.292297352826928</c:v>
                  </c:pt>
                  <c:pt idx="7">
                    <c:v>13.660496819325187</c:v>
                  </c:pt>
                  <c:pt idx="8">
                    <c:v>13.822176874855268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Arkusz1!$B$3:$J$3</c:f>
              <c:strCache>
                <c:ptCount val="9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Cd 5 µM EGCG 0.5 µM</c:v>
                </c:pt>
                <c:pt idx="6">
                  <c:v>Cd 5 µM EGCG 1 µM</c:v>
                </c:pt>
                <c:pt idx="7">
                  <c:v>Cd 10 µM EGCG 0.5 µM</c:v>
                </c:pt>
                <c:pt idx="8">
                  <c:v>Cd 10 µM EGCG 1 µM</c:v>
                </c:pt>
              </c:strCache>
            </c:strRef>
          </c:cat>
          <c:val>
            <c:numRef>
              <c:f>Arkusz1!$B$14:$J$14</c:f>
              <c:numCache>
                <c:formatCode>General</c:formatCode>
                <c:ptCount val="9"/>
                <c:pt idx="0">
                  <c:v>100</c:v>
                </c:pt>
                <c:pt idx="1">
                  <c:v>89.860547319083892</c:v>
                </c:pt>
                <c:pt idx="2">
                  <c:v>92.239242726569145</c:v>
                </c:pt>
                <c:pt idx="3">
                  <c:v>101.69960396751377</c:v>
                </c:pt>
                <c:pt idx="4">
                  <c:v>92.990292715360354</c:v>
                </c:pt>
                <c:pt idx="5">
                  <c:v>86.797412201106781</c:v>
                </c:pt>
                <c:pt idx="6">
                  <c:v>93.259598973479356</c:v>
                </c:pt>
                <c:pt idx="7">
                  <c:v>81.381281157365734</c:v>
                </c:pt>
                <c:pt idx="8">
                  <c:v>100.02912029111262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DA-4CA3-94A6-814F3E6FFEA6}"/>
            </c:ext>
          </c:extLst>
        </c:ser>
        <c:ser>
          <c:idx val="1"/>
          <c:order val="1"/>
          <c:tx>
            <c:v>24h</c:v>
          </c:tx>
          <c:spPr>
            <a:solidFill>
              <a:schemeClr val="tx1"/>
            </a:solidFill>
            <a:ln w="12700">
              <a:solidFill>
                <a:sysClr val="windowText" lastClr="000000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Arkusz1!$B$37:$J$37</c:f>
                <c:numCache>
                  <c:formatCode>General</c:formatCode>
                  <c:ptCount val="9"/>
                  <c:pt idx="0">
                    <c:v>19.548108225087546</c:v>
                  </c:pt>
                  <c:pt idx="1">
                    <c:v>17.023834466822137</c:v>
                  </c:pt>
                  <c:pt idx="2">
                    <c:v>16.682229470053827</c:v>
                  </c:pt>
                  <c:pt idx="3">
                    <c:v>9.3565897415441199</c:v>
                  </c:pt>
                  <c:pt idx="4">
                    <c:v>10.814088414609385</c:v>
                  </c:pt>
                  <c:pt idx="5">
                    <c:v>11.596965466250369</c:v>
                  </c:pt>
                  <c:pt idx="6">
                    <c:v>17.022992769214909</c:v>
                  </c:pt>
                  <c:pt idx="7">
                    <c:v>14.417284366872968</c:v>
                  </c:pt>
                  <c:pt idx="8">
                    <c:v>19.779064848089142</c:v>
                  </c:pt>
                </c:numCache>
              </c:numRef>
            </c:plus>
            <c:minus>
              <c:numRef>
                <c:f>Arkusz1!$B$37:$J$37</c:f>
                <c:numCache>
                  <c:formatCode>General</c:formatCode>
                  <c:ptCount val="9"/>
                  <c:pt idx="0">
                    <c:v>19.548108225087546</c:v>
                  </c:pt>
                  <c:pt idx="1">
                    <c:v>17.023834466822137</c:v>
                  </c:pt>
                  <c:pt idx="2">
                    <c:v>16.682229470053827</c:v>
                  </c:pt>
                  <c:pt idx="3">
                    <c:v>9.3565897415441199</c:v>
                  </c:pt>
                  <c:pt idx="4">
                    <c:v>10.814088414609385</c:v>
                  </c:pt>
                  <c:pt idx="5">
                    <c:v>11.596965466250369</c:v>
                  </c:pt>
                  <c:pt idx="6">
                    <c:v>17.022992769214909</c:v>
                  </c:pt>
                  <c:pt idx="7">
                    <c:v>14.417284366872968</c:v>
                  </c:pt>
                  <c:pt idx="8">
                    <c:v>19.779064848089142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Arkusz1!$B$36:$J$36</c:f>
              <c:numCache>
                <c:formatCode>General</c:formatCode>
                <c:ptCount val="9"/>
                <c:pt idx="0">
                  <c:v>100</c:v>
                </c:pt>
                <c:pt idx="1">
                  <c:v>88.204432048753802</c:v>
                </c:pt>
                <c:pt idx="2">
                  <c:v>80.528700571501858</c:v>
                </c:pt>
                <c:pt idx="3">
                  <c:v>122.77940376657644</c:v>
                </c:pt>
                <c:pt idx="4">
                  <c:v>112.31921375151109</c:v>
                </c:pt>
                <c:pt idx="5">
                  <c:v>112.17635807888611</c:v>
                </c:pt>
                <c:pt idx="6">
                  <c:v>80.928193748550271</c:v>
                </c:pt>
                <c:pt idx="7">
                  <c:v>75.634953683728853</c:v>
                </c:pt>
                <c:pt idx="8">
                  <c:v>73.172006644092207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DA-4CA3-94A6-814F3E6FFE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4509392"/>
        <c:axId val="354510048"/>
      </c:barChart>
      <c:catAx>
        <c:axId val="35450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l-PL"/>
          </a:p>
        </c:txPr>
        <c:crossAx val="354510048"/>
        <c:crosses val="autoZero"/>
        <c:auto val="1"/>
        <c:lblAlgn val="ctr"/>
        <c:lblOffset val="100"/>
        <c:noMultiLvlLbl val="0"/>
      </c:catAx>
      <c:valAx>
        <c:axId val="354510048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sz="1100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Mitochondrial membrane potential</a:t>
                </a:r>
              </a:p>
              <a:p>
                <a:pPr>
                  <a:defRPr>
                    <a:solidFill>
                      <a:schemeClr val="tx1"/>
                    </a:solidFill>
                  </a:defRPr>
                </a:pPr>
                <a:r>
                  <a:rPr lang="pl-PL" sz="1100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(% of control)</a:t>
                </a:r>
              </a:p>
            </c:rich>
          </c:tx>
          <c:layout>
            <c:manualLayout>
              <c:xMode val="edge"/>
              <c:yMode val="edge"/>
              <c:x val="0"/>
              <c:y val="0.167525342974660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l-PL"/>
          </a:p>
        </c:txPr>
        <c:crossAx val="35450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357476956988966"/>
          <c:y val="0.39578430654954827"/>
          <c:w val="5.3797719183493374E-2"/>
          <c:h val="0.121493043616087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2</xdr:row>
      <xdr:rowOff>238124</xdr:rowOff>
    </xdr:from>
    <xdr:to>
      <xdr:col>23</xdr:col>
      <xdr:colOff>390525</xdr:colOff>
      <xdr:row>16</xdr:row>
      <xdr:rowOff>95249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361949</xdr:colOff>
      <xdr:row>19</xdr:row>
      <xdr:rowOff>219075</xdr:rowOff>
    </xdr:from>
    <xdr:to>
      <xdr:col>23</xdr:col>
      <xdr:colOff>371474</xdr:colOff>
      <xdr:row>33</xdr:row>
      <xdr:rowOff>180975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104773</xdr:colOff>
      <xdr:row>35</xdr:row>
      <xdr:rowOff>95249</xdr:rowOff>
    </xdr:from>
    <xdr:to>
      <xdr:col>27</xdr:col>
      <xdr:colOff>107156</xdr:colOff>
      <xdr:row>55</xdr:row>
      <xdr:rowOff>59531</xdr:rowOff>
    </xdr:to>
    <xdr:graphicFrame macro="">
      <xdr:nvGraphicFramePr>
        <xdr:cNvPr id="4" name="Wykres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2"/>
  <sheetViews>
    <sheetView tabSelected="1" topLeftCell="A13" zoomScale="80" zoomScaleNormal="80" workbookViewId="0">
      <selection activeCell="M32" sqref="M32"/>
    </sheetView>
  </sheetViews>
  <sheetFormatPr defaultRowHeight="15" x14ac:dyDescent="0.25"/>
  <cols>
    <col min="1" max="1" width="13.7109375" customWidth="1"/>
  </cols>
  <sheetData>
    <row r="2" spans="1:11" x14ac:dyDescent="0.25">
      <c r="A2" s="2" t="s">
        <v>1</v>
      </c>
    </row>
    <row r="3" spans="1:11" ht="45" x14ac:dyDescent="0.25">
      <c r="B3" s="4" t="s">
        <v>0</v>
      </c>
      <c r="C3" s="4" t="s">
        <v>45</v>
      </c>
      <c r="D3" s="4" t="s">
        <v>46</v>
      </c>
      <c r="E3" s="4" t="s">
        <v>47</v>
      </c>
      <c r="F3" s="4" t="s">
        <v>48</v>
      </c>
      <c r="G3" s="4" t="s">
        <v>49</v>
      </c>
      <c r="H3" s="4" t="s">
        <v>50</v>
      </c>
      <c r="I3" s="4" t="s">
        <v>51</v>
      </c>
      <c r="J3" s="4" t="s">
        <v>52</v>
      </c>
      <c r="K3" s="1"/>
    </row>
    <row r="4" spans="1:11" x14ac:dyDescent="0.25">
      <c r="A4" s="2" t="s">
        <v>2</v>
      </c>
      <c r="B4" s="7">
        <v>726906</v>
      </c>
      <c r="C4" s="7">
        <v>590223</v>
      </c>
      <c r="D4" s="7">
        <v>585130</v>
      </c>
      <c r="E4" s="7">
        <v>526762</v>
      </c>
      <c r="F4" s="7">
        <v>658175</v>
      </c>
      <c r="G4" s="7">
        <v>527863</v>
      </c>
      <c r="H4" s="7">
        <v>507105</v>
      </c>
      <c r="I4" s="7">
        <v>505852</v>
      </c>
      <c r="J4" s="7">
        <v>589712</v>
      </c>
    </row>
    <row r="5" spans="1:11" x14ac:dyDescent="0.25">
      <c r="B5" s="7">
        <v>769455</v>
      </c>
      <c r="C5" s="7">
        <v>522994</v>
      </c>
      <c r="D5" s="7">
        <v>497724</v>
      </c>
      <c r="E5" s="7">
        <v>561542</v>
      </c>
      <c r="F5" s="7">
        <v>516010</v>
      </c>
      <c r="G5" s="7">
        <v>563570</v>
      </c>
      <c r="H5" s="7">
        <v>529446</v>
      </c>
      <c r="I5" s="7">
        <v>607436</v>
      </c>
      <c r="J5" s="7">
        <v>733302</v>
      </c>
    </row>
    <row r="6" spans="1:11" x14ac:dyDescent="0.25">
      <c r="A6" s="2" t="s">
        <v>3</v>
      </c>
      <c r="B6" s="8">
        <v>507129</v>
      </c>
      <c r="C6" s="8">
        <v>444099</v>
      </c>
      <c r="D6" s="8">
        <v>500723</v>
      </c>
      <c r="E6" s="8">
        <v>1012247</v>
      </c>
      <c r="F6" s="8">
        <v>504482</v>
      </c>
      <c r="G6" s="8">
        <v>522990</v>
      </c>
      <c r="H6" s="8">
        <v>685683</v>
      </c>
      <c r="I6" s="8">
        <v>420270</v>
      </c>
      <c r="J6" s="8">
        <v>426000</v>
      </c>
    </row>
    <row r="7" spans="1:11" x14ac:dyDescent="0.25">
      <c r="B7" s="8">
        <v>441693</v>
      </c>
      <c r="C7" s="8">
        <v>447130</v>
      </c>
      <c r="D7" s="8">
        <v>450811</v>
      </c>
      <c r="E7" s="8">
        <v>608588</v>
      </c>
      <c r="F7" s="8">
        <v>483705</v>
      </c>
      <c r="G7" s="8">
        <v>464637</v>
      </c>
      <c r="H7" s="8">
        <v>543116</v>
      </c>
      <c r="I7" s="8">
        <v>407528</v>
      </c>
      <c r="J7" s="8">
        <v>473107</v>
      </c>
    </row>
    <row r="8" spans="1:11" x14ac:dyDescent="0.25">
      <c r="B8" s="8">
        <v>438643</v>
      </c>
      <c r="C8" s="8">
        <v>459277</v>
      </c>
      <c r="D8" s="8">
        <v>473033</v>
      </c>
      <c r="E8" s="8">
        <v>496226</v>
      </c>
      <c r="F8" s="8">
        <v>434891</v>
      </c>
      <c r="G8" s="8">
        <v>500092</v>
      </c>
      <c r="H8" s="8">
        <v>487572</v>
      </c>
      <c r="I8" s="8">
        <v>456591</v>
      </c>
      <c r="J8" s="8">
        <v>874948</v>
      </c>
    </row>
    <row r="9" spans="1:11" x14ac:dyDescent="0.25">
      <c r="A9" s="2" t="s">
        <v>7</v>
      </c>
      <c r="B9" s="6">
        <v>907671</v>
      </c>
      <c r="C9" s="6">
        <v>965930</v>
      </c>
      <c r="D9" s="6">
        <v>958993</v>
      </c>
      <c r="E9" s="6">
        <v>919134</v>
      </c>
      <c r="F9" s="6">
        <v>876288</v>
      </c>
      <c r="G9" s="6">
        <v>813262</v>
      </c>
      <c r="H9" s="6">
        <v>915732</v>
      </c>
      <c r="I9" s="6">
        <v>741158</v>
      </c>
      <c r="J9" s="6">
        <v>890831</v>
      </c>
    </row>
    <row r="10" spans="1:11" x14ac:dyDescent="0.25">
      <c r="B10" s="6">
        <v>960131</v>
      </c>
      <c r="C10" s="6">
        <v>844663</v>
      </c>
      <c r="D10" s="6">
        <v>958829</v>
      </c>
      <c r="E10" s="6">
        <v>830410</v>
      </c>
      <c r="F10" s="6">
        <v>928821</v>
      </c>
      <c r="G10" s="6">
        <v>760308</v>
      </c>
      <c r="H10" s="6">
        <v>874923</v>
      </c>
      <c r="I10" s="6">
        <v>744884</v>
      </c>
      <c r="J10" s="6">
        <v>932724</v>
      </c>
    </row>
    <row r="11" spans="1:11" x14ac:dyDescent="0.25">
      <c r="B11" s="6">
        <v>1007243</v>
      </c>
      <c r="C11" s="6">
        <v>900637</v>
      </c>
      <c r="D11" s="6">
        <v>886696</v>
      </c>
      <c r="E11" s="6">
        <v>901840</v>
      </c>
      <c r="F11" s="6">
        <v>952819</v>
      </c>
      <c r="G11" s="6">
        <v>845829</v>
      </c>
      <c r="H11" s="6">
        <v>827123</v>
      </c>
      <c r="I11" s="6">
        <v>802924</v>
      </c>
      <c r="J11" s="6">
        <v>839924</v>
      </c>
    </row>
    <row r="12" spans="1:11" x14ac:dyDescent="0.25">
      <c r="A12" t="s">
        <v>8</v>
      </c>
      <c r="B12" s="10">
        <f>AVERAGE(B4:B11)</f>
        <v>719858.875</v>
      </c>
      <c r="C12" s="10">
        <f t="shared" ref="C12:J12" si="0">AVERAGE(C4:C11)</f>
        <v>646869.125</v>
      </c>
      <c r="D12" s="10">
        <f t="shared" si="0"/>
        <v>663992.375</v>
      </c>
      <c r="E12" s="10">
        <f t="shared" si="0"/>
        <v>732093.625</v>
      </c>
      <c r="F12" s="10">
        <f t="shared" si="0"/>
        <v>669398.875</v>
      </c>
      <c r="G12" s="10">
        <f t="shared" si="0"/>
        <v>624818.875</v>
      </c>
      <c r="H12" s="10">
        <f t="shared" si="0"/>
        <v>671337.5</v>
      </c>
      <c r="I12" s="10">
        <f t="shared" si="0"/>
        <v>585830.375</v>
      </c>
      <c r="J12" s="10">
        <f t="shared" si="0"/>
        <v>720068.5</v>
      </c>
    </row>
    <row r="13" spans="1:11" x14ac:dyDescent="0.25">
      <c r="A13" t="s">
        <v>9</v>
      </c>
      <c r="B13" s="9">
        <f>STDEV(B4:B11)</f>
        <v>232936.46691161918</v>
      </c>
      <c r="C13" s="9">
        <f t="shared" ref="C13:J13" si="1">STDEV(C4:C11)</f>
        <v>220414.04881555954</v>
      </c>
      <c r="D13" s="9">
        <f t="shared" si="1"/>
        <v>228655.70682824648</v>
      </c>
      <c r="E13" s="9">
        <f t="shared" si="1"/>
        <v>204969.01012030191</v>
      </c>
      <c r="F13" s="9">
        <f t="shared" si="1"/>
        <v>217373.20537035409</v>
      </c>
      <c r="G13" s="9">
        <f t="shared" si="1"/>
        <v>154665.3540947935</v>
      </c>
      <c r="H13" s="9">
        <f t="shared" si="1"/>
        <v>178472.35348206895</v>
      </c>
      <c r="I13" s="9">
        <f t="shared" si="1"/>
        <v>160054.67948703165</v>
      </c>
      <c r="J13" s="9">
        <f t="shared" si="1"/>
        <v>199058.28338023444</v>
      </c>
    </row>
    <row r="14" spans="1:11" x14ac:dyDescent="0.25">
      <c r="B14" s="24">
        <v>100</v>
      </c>
      <c r="C14" s="11">
        <f>(C12/$B$12)*100</f>
        <v>89.860547319083892</v>
      </c>
      <c r="D14" s="11">
        <f t="shared" ref="D14:J14" si="2">(D12/$B$12)*100</f>
        <v>92.239242726569145</v>
      </c>
      <c r="E14" s="11">
        <f t="shared" si="2"/>
        <v>101.69960396751377</v>
      </c>
      <c r="F14" s="11">
        <f t="shared" si="2"/>
        <v>92.990292715360354</v>
      </c>
      <c r="G14" s="11">
        <f t="shared" si="2"/>
        <v>86.797412201106781</v>
      </c>
      <c r="H14" s="11">
        <f t="shared" si="2"/>
        <v>93.259598973479356</v>
      </c>
      <c r="I14" s="11">
        <f t="shared" si="2"/>
        <v>81.381281157365734</v>
      </c>
      <c r="J14" s="11">
        <f t="shared" si="2"/>
        <v>100.02912029111262</v>
      </c>
    </row>
    <row r="15" spans="1:11" x14ac:dyDescent="0.25">
      <c r="B15">
        <f>((B13/B12)*100)/2</f>
        <v>16.179314793585007</v>
      </c>
      <c r="C15">
        <f t="shared" ref="C15:J15" si="3">((C13/C12)*100)/2</f>
        <v>17.036989423135594</v>
      </c>
      <c r="D15">
        <f t="shared" si="3"/>
        <v>17.218247937579591</v>
      </c>
      <c r="E15">
        <f t="shared" si="3"/>
        <v>13.99882495359128</v>
      </c>
      <c r="F15">
        <f t="shared" si="3"/>
        <v>16.236448363492851</v>
      </c>
      <c r="G15">
        <f t="shared" si="3"/>
        <v>12.376815128607751</v>
      </c>
      <c r="H15">
        <f t="shared" si="3"/>
        <v>13.292297352826928</v>
      </c>
      <c r="I15">
        <f t="shared" si="3"/>
        <v>13.660496819325187</v>
      </c>
      <c r="J15">
        <f t="shared" si="3"/>
        <v>13.822176874855268</v>
      </c>
    </row>
    <row r="17" spans="1:11" ht="15.75" thickBot="1" x14ac:dyDescent="0.3">
      <c r="A17" s="2" t="s">
        <v>11</v>
      </c>
      <c r="B17" t="s">
        <v>14</v>
      </c>
      <c r="C17" t="s">
        <v>14</v>
      </c>
      <c r="D17" t="s">
        <v>14</v>
      </c>
      <c r="E17" t="s">
        <v>14</v>
      </c>
      <c r="F17" t="s">
        <v>14</v>
      </c>
      <c r="G17" t="s">
        <v>14</v>
      </c>
      <c r="H17" t="s">
        <v>14</v>
      </c>
      <c r="I17" t="s">
        <v>14</v>
      </c>
      <c r="J17" t="s">
        <v>14</v>
      </c>
    </row>
    <row r="18" spans="1:11" x14ac:dyDescent="0.25">
      <c r="A18" s="12" t="s">
        <v>12</v>
      </c>
      <c r="B18" s="13"/>
      <c r="C18" s="13"/>
      <c r="D18" s="13"/>
      <c r="E18" s="13"/>
      <c r="F18" s="13"/>
      <c r="G18" s="14" t="s">
        <v>15</v>
      </c>
      <c r="H18" s="14" t="s">
        <v>16</v>
      </c>
      <c r="I18" s="14" t="s">
        <v>17</v>
      </c>
      <c r="J18" s="15" t="s">
        <v>18</v>
      </c>
      <c r="K18" s="19" t="s">
        <v>21</v>
      </c>
    </row>
    <row r="19" spans="1:11" ht="15.75" thickBot="1" x14ac:dyDescent="0.3">
      <c r="A19" s="16" t="s">
        <v>13</v>
      </c>
      <c r="B19" s="17"/>
      <c r="C19" s="18" t="s">
        <v>19</v>
      </c>
      <c r="D19" s="18" t="s">
        <v>20</v>
      </c>
      <c r="E19" s="18" t="s">
        <v>19</v>
      </c>
      <c r="F19" s="18" t="s">
        <v>16</v>
      </c>
      <c r="G19" s="18" t="s">
        <v>16</v>
      </c>
      <c r="H19" s="18" t="s">
        <v>19</v>
      </c>
      <c r="I19" s="18" t="s">
        <v>24</v>
      </c>
      <c r="J19" s="26" t="s">
        <v>18</v>
      </c>
    </row>
    <row r="20" spans="1:11" x14ac:dyDescent="0.25">
      <c r="C20" s="21" t="s">
        <v>28</v>
      </c>
      <c r="D20" s="21" t="s">
        <v>33</v>
      </c>
      <c r="E20" s="21" t="s">
        <v>29</v>
      </c>
      <c r="F20" s="21" t="s">
        <v>31</v>
      </c>
      <c r="G20" s="21" t="s">
        <v>30</v>
      </c>
      <c r="H20" s="21" t="s">
        <v>32</v>
      </c>
      <c r="I20" s="21" t="s">
        <v>35</v>
      </c>
      <c r="J20" s="21" t="s">
        <v>34</v>
      </c>
      <c r="K20" s="22" t="s">
        <v>36</v>
      </c>
    </row>
    <row r="24" spans="1:11" x14ac:dyDescent="0.25">
      <c r="A24" s="2" t="s">
        <v>4</v>
      </c>
    </row>
    <row r="25" spans="1:11" ht="45" x14ac:dyDescent="0.25">
      <c r="B25" s="4" t="s">
        <v>0</v>
      </c>
      <c r="C25" s="4" t="s">
        <v>45</v>
      </c>
      <c r="D25" s="4" t="s">
        <v>46</v>
      </c>
      <c r="E25" s="4" t="s">
        <v>47</v>
      </c>
      <c r="F25" s="4" t="s">
        <v>48</v>
      </c>
      <c r="G25" s="4" t="s">
        <v>49</v>
      </c>
      <c r="H25" s="4" t="s">
        <v>50</v>
      </c>
      <c r="I25" s="4" t="s">
        <v>51</v>
      </c>
      <c r="J25" s="4" t="s">
        <v>52</v>
      </c>
    </row>
    <row r="26" spans="1:11" x14ac:dyDescent="0.25">
      <c r="A26" s="2" t="s">
        <v>5</v>
      </c>
      <c r="B26" s="3">
        <v>865737</v>
      </c>
      <c r="C26" s="3">
        <v>487951</v>
      </c>
      <c r="D26" s="3">
        <v>439087</v>
      </c>
      <c r="E26" s="3">
        <v>964350</v>
      </c>
      <c r="F26" s="3">
        <v>507859</v>
      </c>
      <c r="G26" s="3">
        <v>505669</v>
      </c>
      <c r="H26" s="3">
        <v>434009</v>
      </c>
      <c r="I26" s="3">
        <v>432604</v>
      </c>
      <c r="J26" s="3">
        <v>394304</v>
      </c>
    </row>
    <row r="27" spans="1:11" x14ac:dyDescent="0.25">
      <c r="B27" s="3">
        <v>497908</v>
      </c>
      <c r="C27" s="3">
        <v>496014</v>
      </c>
      <c r="D27" s="3">
        <v>466354</v>
      </c>
      <c r="E27" s="3">
        <v>550466</v>
      </c>
      <c r="F27" s="3">
        <v>514862</v>
      </c>
      <c r="G27" s="3">
        <v>459837</v>
      </c>
      <c r="H27" s="3">
        <v>463136</v>
      </c>
      <c r="I27" s="3">
        <v>464141</v>
      </c>
      <c r="J27" s="3">
        <v>385978</v>
      </c>
    </row>
    <row r="28" spans="1:11" x14ac:dyDescent="0.25">
      <c r="A28" s="2" t="s">
        <v>6</v>
      </c>
      <c r="B28" s="5">
        <v>740317</v>
      </c>
      <c r="C28" s="5">
        <v>751018</v>
      </c>
      <c r="D28" s="5">
        <v>712474</v>
      </c>
      <c r="E28" s="5">
        <v>908651</v>
      </c>
      <c r="F28" s="5">
        <v>762302</v>
      </c>
      <c r="G28" s="5">
        <v>761416</v>
      </c>
      <c r="H28" s="5">
        <v>685467</v>
      </c>
      <c r="I28" s="5">
        <v>633981</v>
      </c>
      <c r="J28" s="5">
        <v>589781</v>
      </c>
    </row>
    <row r="29" spans="1:11" x14ac:dyDescent="0.25">
      <c r="B29" s="5">
        <v>1005770</v>
      </c>
      <c r="C29" s="5">
        <v>828584</v>
      </c>
      <c r="D29" s="5">
        <v>707871</v>
      </c>
      <c r="E29" s="5">
        <v>798018</v>
      </c>
      <c r="F29" s="5">
        <v>958238</v>
      </c>
      <c r="G29" s="5">
        <v>689520</v>
      </c>
      <c r="H29" s="5">
        <v>742039</v>
      </c>
      <c r="I29" s="5">
        <v>587734</v>
      </c>
      <c r="J29" s="5">
        <v>585050</v>
      </c>
    </row>
    <row r="30" spans="1:11" x14ac:dyDescent="0.25">
      <c r="B30" s="5">
        <v>779862</v>
      </c>
      <c r="C30" s="5">
        <v>749994</v>
      </c>
      <c r="D30" s="5">
        <v>698361</v>
      </c>
      <c r="E30" s="5">
        <v>842662</v>
      </c>
      <c r="F30" s="5">
        <v>805284</v>
      </c>
      <c r="G30" s="5">
        <v>802581</v>
      </c>
      <c r="H30" s="5">
        <v>712262</v>
      </c>
      <c r="I30" s="5">
        <v>674718</v>
      </c>
      <c r="J30" s="5">
        <v>0</v>
      </c>
    </row>
    <row r="31" spans="1:11" x14ac:dyDescent="0.25">
      <c r="A31" s="2" t="s">
        <v>10</v>
      </c>
      <c r="B31" s="3">
        <v>355142</v>
      </c>
      <c r="C31" s="3">
        <v>346473</v>
      </c>
      <c r="D31" s="3">
        <v>330631</v>
      </c>
      <c r="E31" s="3">
        <v>587041</v>
      </c>
      <c r="F31" s="3">
        <v>771089</v>
      </c>
      <c r="G31" s="3">
        <v>701082</v>
      </c>
      <c r="H31" s="3">
        <v>311137</v>
      </c>
      <c r="I31" s="3">
        <v>344434</v>
      </c>
      <c r="J31" s="3">
        <v>429921</v>
      </c>
    </row>
    <row r="32" spans="1:11" x14ac:dyDescent="0.25">
      <c r="B32" s="3">
        <v>393160</v>
      </c>
      <c r="C32" s="3">
        <v>395618</v>
      </c>
      <c r="D32" s="3">
        <v>362022</v>
      </c>
      <c r="E32" s="3">
        <v>813847</v>
      </c>
      <c r="F32" s="3">
        <v>735145</v>
      </c>
      <c r="G32" s="3">
        <v>972055</v>
      </c>
      <c r="H32" s="3">
        <v>370298</v>
      </c>
      <c r="I32" s="3">
        <v>324026</v>
      </c>
      <c r="J32" s="3">
        <v>452070</v>
      </c>
    </row>
    <row r="33" spans="1:11" x14ac:dyDescent="0.25">
      <c r="B33" s="3">
        <v>414756</v>
      </c>
      <c r="C33" s="3">
        <v>401011</v>
      </c>
      <c r="D33" s="3">
        <v>352035</v>
      </c>
      <c r="E33" s="3">
        <v>738581</v>
      </c>
      <c r="F33" s="3">
        <v>620320</v>
      </c>
      <c r="G33" s="3">
        <v>775721</v>
      </c>
      <c r="H33" s="3">
        <v>370672</v>
      </c>
      <c r="I33" s="3">
        <v>359933</v>
      </c>
      <c r="J33" s="3">
        <v>397882</v>
      </c>
    </row>
    <row r="34" spans="1:11" x14ac:dyDescent="0.25">
      <c r="A34" t="s">
        <v>8</v>
      </c>
      <c r="B34" s="10">
        <f>AVERAGE(B26:B33)</f>
        <v>631581.5</v>
      </c>
      <c r="C34" s="10">
        <f t="shared" ref="C34:I34" si="4">AVERAGE(C26:C33)</f>
        <v>557082.875</v>
      </c>
      <c r="D34" s="10">
        <f t="shared" si="4"/>
        <v>508604.375</v>
      </c>
      <c r="E34" s="10">
        <f t="shared" si="4"/>
        <v>775452</v>
      </c>
      <c r="F34" s="10">
        <f t="shared" si="4"/>
        <v>709387.375</v>
      </c>
      <c r="G34" s="10">
        <f t="shared" si="4"/>
        <v>708485.125</v>
      </c>
      <c r="H34" s="10">
        <f t="shared" si="4"/>
        <v>511127.5</v>
      </c>
      <c r="I34" s="10">
        <f t="shared" si="4"/>
        <v>477696.375</v>
      </c>
      <c r="J34" s="10">
        <f>AVERAGE(J26:J29,J31:J33)</f>
        <v>462140.85714285716</v>
      </c>
    </row>
    <row r="35" spans="1:11" x14ac:dyDescent="0.25">
      <c r="A35" t="s">
        <v>9</v>
      </c>
      <c r="B35" s="9">
        <f>STDEV(B26:B33)</f>
        <v>246924.47029926261</v>
      </c>
      <c r="C35" s="9">
        <f t="shared" ref="C35:J35" si="5">STDEV(C26:C33)</f>
        <v>189673.73296602737</v>
      </c>
      <c r="D35" s="9">
        <f t="shared" si="5"/>
        <v>169693.09786446614</v>
      </c>
      <c r="E35" s="9">
        <f t="shared" si="5"/>
        <v>145111.72456519739</v>
      </c>
      <c r="F35" s="9">
        <f t="shared" si="5"/>
        <v>153427.55586915326</v>
      </c>
      <c r="G35" s="9">
        <f t="shared" si="5"/>
        <v>164325.5505595415</v>
      </c>
      <c r="H35" s="9">
        <f t="shared" si="5"/>
        <v>174018.39473293786</v>
      </c>
      <c r="I35" s="9">
        <f t="shared" si="5"/>
        <v>137741.68958798773</v>
      </c>
      <c r="J35" s="9">
        <f t="shared" si="5"/>
        <v>182814.27964760145</v>
      </c>
    </row>
    <row r="36" spans="1:11" x14ac:dyDescent="0.25">
      <c r="B36" s="25">
        <v>100</v>
      </c>
      <c r="C36" s="11">
        <f t="shared" ref="C36:J36" si="6">(C34/$B$34)*100</f>
        <v>88.204432048753802</v>
      </c>
      <c r="D36" s="11">
        <f t="shared" si="6"/>
        <v>80.528700571501858</v>
      </c>
      <c r="E36" s="11">
        <f t="shared" si="6"/>
        <v>122.77940376657644</v>
      </c>
      <c r="F36" s="11">
        <f t="shared" si="6"/>
        <v>112.31921375151109</v>
      </c>
      <c r="G36" s="11">
        <f t="shared" si="6"/>
        <v>112.17635807888611</v>
      </c>
      <c r="H36" s="11">
        <f t="shared" si="6"/>
        <v>80.928193748550271</v>
      </c>
      <c r="I36" s="11">
        <f t="shared" si="6"/>
        <v>75.634953683728853</v>
      </c>
      <c r="J36" s="11">
        <f t="shared" si="6"/>
        <v>73.172006644092207</v>
      </c>
    </row>
    <row r="37" spans="1:11" x14ac:dyDescent="0.25">
      <c r="B37">
        <f>((B35/B34)*100)/2</f>
        <v>19.548108225087546</v>
      </c>
      <c r="C37">
        <f t="shared" ref="C37:J37" si="7">((C35/C34)*100)/2</f>
        <v>17.023834466822137</v>
      </c>
      <c r="D37">
        <f t="shared" si="7"/>
        <v>16.682229470053827</v>
      </c>
      <c r="E37">
        <f t="shared" si="7"/>
        <v>9.3565897415441199</v>
      </c>
      <c r="F37">
        <f t="shared" si="7"/>
        <v>10.814088414609385</v>
      </c>
      <c r="G37">
        <f t="shared" si="7"/>
        <v>11.596965466250369</v>
      </c>
      <c r="H37">
        <f t="shared" si="7"/>
        <v>17.022992769214909</v>
      </c>
      <c r="I37">
        <f t="shared" si="7"/>
        <v>14.417284366872968</v>
      </c>
      <c r="J37">
        <f t="shared" si="7"/>
        <v>19.779064848089142</v>
      </c>
    </row>
    <row r="39" spans="1:11" ht="15.75" thickBot="1" x14ac:dyDescent="0.3">
      <c r="A39" s="2" t="s">
        <v>11</v>
      </c>
      <c r="B39" t="s">
        <v>14</v>
      </c>
      <c r="C39" t="s">
        <v>14</v>
      </c>
      <c r="D39" t="s">
        <v>14</v>
      </c>
      <c r="E39" t="s">
        <v>14</v>
      </c>
      <c r="F39" t="s">
        <v>14</v>
      </c>
      <c r="G39" t="s">
        <v>14</v>
      </c>
      <c r="H39" t="s">
        <v>14</v>
      </c>
      <c r="I39" t="s">
        <v>14</v>
      </c>
      <c r="J39">
        <v>0</v>
      </c>
    </row>
    <row r="40" spans="1:11" x14ac:dyDescent="0.25">
      <c r="A40" s="12" t="s">
        <v>12</v>
      </c>
      <c r="B40" s="13"/>
      <c r="C40" s="13"/>
      <c r="D40" s="13"/>
      <c r="E40" s="13"/>
      <c r="F40" s="13"/>
      <c r="G40" s="14" t="s">
        <v>25</v>
      </c>
      <c r="H40" s="14" t="s">
        <v>26</v>
      </c>
      <c r="I40" s="14" t="s">
        <v>17</v>
      </c>
      <c r="J40" s="15" t="s">
        <v>27</v>
      </c>
      <c r="K40" s="20" t="s">
        <v>21</v>
      </c>
    </row>
    <row r="41" spans="1:11" ht="15.75" thickBot="1" x14ac:dyDescent="0.3">
      <c r="A41" s="16" t="s">
        <v>13</v>
      </c>
      <c r="B41" s="17"/>
      <c r="C41" s="18" t="s">
        <v>22</v>
      </c>
      <c r="D41" s="18" t="s">
        <v>23</v>
      </c>
      <c r="E41" s="18" t="s">
        <v>24</v>
      </c>
      <c r="F41" s="18" t="s">
        <v>17</v>
      </c>
      <c r="G41" s="18" t="s">
        <v>22</v>
      </c>
      <c r="H41" s="18" t="s">
        <v>53</v>
      </c>
      <c r="I41" s="18" t="s">
        <v>23</v>
      </c>
      <c r="J41" s="26" t="s">
        <v>54</v>
      </c>
    </row>
    <row r="42" spans="1:11" x14ac:dyDescent="0.25">
      <c r="C42" s="21" t="s">
        <v>37</v>
      </c>
      <c r="D42" s="23" t="s">
        <v>42</v>
      </c>
      <c r="E42" s="23" t="s">
        <v>38</v>
      </c>
      <c r="F42" s="21" t="s">
        <v>40</v>
      </c>
      <c r="G42" s="21" t="s">
        <v>39</v>
      </c>
      <c r="H42" s="21" t="s">
        <v>41</v>
      </c>
      <c r="I42" s="21" t="s">
        <v>43</v>
      </c>
      <c r="J42" s="21" t="s">
        <v>44</v>
      </c>
      <c r="K42" s="22" t="s">
        <v>36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Wnuk Ewa</dc:creator>
  <cp:lastModifiedBy>Wnuk Ewa</cp:lastModifiedBy>
  <dcterms:created xsi:type="dcterms:W3CDTF">2023-03-14T10:24:01Z</dcterms:created>
  <dcterms:modified xsi:type="dcterms:W3CDTF">2023-12-07T09:36:57Z</dcterms:modified>
</cp:coreProperties>
</file>