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iniatura\wyniki Green ROS\"/>
    </mc:Choice>
  </mc:AlternateContent>
  <bookViews>
    <workbookView xWindow="0" yWindow="0" windowWidth="28800" windowHeight="12330"/>
  </bookViews>
  <sheets>
    <sheet name="Arkusz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7" i="1" l="1"/>
  <c r="D67" i="1"/>
  <c r="E67" i="1"/>
  <c r="F67" i="1"/>
  <c r="G67" i="1"/>
  <c r="H67" i="1"/>
  <c r="I67" i="1"/>
  <c r="J67" i="1"/>
  <c r="B67" i="1"/>
  <c r="C42" i="1"/>
  <c r="D42" i="1"/>
  <c r="E42" i="1"/>
  <c r="F42" i="1"/>
  <c r="G42" i="1"/>
  <c r="H42" i="1"/>
  <c r="I42" i="1"/>
  <c r="J42" i="1"/>
  <c r="B42" i="1"/>
  <c r="C18" i="1"/>
  <c r="D18" i="1"/>
  <c r="E18" i="1"/>
  <c r="F18" i="1"/>
  <c r="G18" i="1"/>
  <c r="H18" i="1"/>
  <c r="I18" i="1"/>
  <c r="J18" i="1"/>
  <c r="B18" i="1"/>
  <c r="I69" i="1" l="1"/>
  <c r="C69" i="1"/>
  <c r="I44" i="1"/>
  <c r="C20" i="1"/>
  <c r="J65" i="1" l="1"/>
  <c r="I65" i="1"/>
  <c r="H65" i="1"/>
  <c r="G65" i="1"/>
  <c r="F65" i="1"/>
  <c r="E65" i="1"/>
  <c r="D65" i="1"/>
  <c r="C65" i="1"/>
  <c r="B65" i="1"/>
  <c r="J64" i="1"/>
  <c r="I64" i="1"/>
  <c r="H64" i="1"/>
  <c r="G64" i="1"/>
  <c r="F64" i="1"/>
  <c r="E64" i="1"/>
  <c r="D64" i="1"/>
  <c r="C64" i="1"/>
  <c r="B64" i="1"/>
  <c r="J40" i="1"/>
  <c r="I40" i="1"/>
  <c r="H40" i="1"/>
  <c r="G40" i="1"/>
  <c r="F40" i="1"/>
  <c r="E40" i="1"/>
  <c r="D40" i="1"/>
  <c r="C40" i="1"/>
  <c r="B40" i="1"/>
  <c r="J39" i="1"/>
  <c r="I39" i="1"/>
  <c r="I41" i="1" s="1"/>
  <c r="H39" i="1"/>
  <c r="G39" i="1"/>
  <c r="F39" i="1"/>
  <c r="E39" i="1"/>
  <c r="E41" i="1" s="1"/>
  <c r="D39" i="1"/>
  <c r="C39" i="1"/>
  <c r="B39" i="1"/>
  <c r="C16" i="1"/>
  <c r="D16" i="1"/>
  <c r="E16" i="1"/>
  <c r="F16" i="1"/>
  <c r="G16" i="1"/>
  <c r="H16" i="1"/>
  <c r="I16" i="1"/>
  <c r="J16" i="1"/>
  <c r="B16" i="1"/>
  <c r="C15" i="1"/>
  <c r="D15" i="1"/>
  <c r="E15" i="1"/>
  <c r="F15" i="1"/>
  <c r="G15" i="1"/>
  <c r="H15" i="1"/>
  <c r="I15" i="1"/>
  <c r="J15" i="1"/>
  <c r="B15" i="1"/>
  <c r="G17" i="1" l="1"/>
  <c r="D41" i="1"/>
  <c r="H41" i="1"/>
  <c r="C17" i="1"/>
  <c r="F66" i="1"/>
  <c r="F17" i="1"/>
  <c r="I17" i="1"/>
  <c r="E17" i="1"/>
  <c r="F41" i="1"/>
  <c r="J41" i="1"/>
  <c r="D66" i="1"/>
  <c r="H66" i="1"/>
  <c r="H17" i="1"/>
  <c r="D17" i="1"/>
  <c r="C41" i="1"/>
  <c r="G41" i="1"/>
  <c r="E66" i="1"/>
  <c r="I66" i="1"/>
  <c r="J66" i="1"/>
  <c r="J17" i="1"/>
  <c r="C66" i="1"/>
  <c r="G66" i="1"/>
</calcChain>
</file>

<file path=xl/sharedStrings.xml><?xml version="1.0" encoding="utf-8"?>
<sst xmlns="http://schemas.openxmlformats.org/spreadsheetml/2006/main" count="147" uniqueCount="77">
  <si>
    <t>1h</t>
  </si>
  <si>
    <t>K</t>
  </si>
  <si>
    <t>7.02. (30min)</t>
  </si>
  <si>
    <t>14.02.</t>
  </si>
  <si>
    <t>22.02.</t>
  </si>
  <si>
    <t>średnia</t>
  </si>
  <si>
    <t>odch.str.</t>
  </si>
  <si>
    <t>2h</t>
  </si>
  <si>
    <t>3h</t>
  </si>
  <si>
    <t>outliers</t>
  </si>
  <si>
    <t>Cd-EGCG/Cd</t>
  </si>
  <si>
    <t>K-</t>
  </si>
  <si>
    <t>brak</t>
  </si>
  <si>
    <t>p=0,5254</t>
  </si>
  <si>
    <t>p=0,09084</t>
  </si>
  <si>
    <t>p=0,3186</t>
  </si>
  <si>
    <t>p=0,1978</t>
  </si>
  <si>
    <t>p=0,06882</t>
  </si>
  <si>
    <t>p=0,1135</t>
  </si>
  <si>
    <t>p=0,5512</t>
  </si>
  <si>
    <t>p=0,6707</t>
  </si>
  <si>
    <t>p=0,1335</t>
  </si>
  <si>
    <t>p=0,1782</t>
  </si>
  <si>
    <t>p=0,1005</t>
  </si>
  <si>
    <t>p=0,16</t>
  </si>
  <si>
    <t>p=0,3777</t>
  </si>
  <si>
    <t>p=0,4776</t>
  </si>
  <si>
    <t>p=0,9759</t>
  </si>
  <si>
    <t>p=0,3164</t>
  </si>
  <si>
    <t>p=0,2657</t>
  </si>
  <si>
    <t>p=0,1507</t>
  </si>
  <si>
    <t>p=0,4095</t>
  </si>
  <si>
    <t>p=0,5899</t>
  </si>
  <si>
    <t>M-W</t>
  </si>
  <si>
    <t>p=0,079</t>
  </si>
  <si>
    <t>p=0,0913</t>
  </si>
  <si>
    <t>p=0,215</t>
  </si>
  <si>
    <t>p=0,460</t>
  </si>
  <si>
    <t>p=0,044</t>
  </si>
  <si>
    <t>p=0,337</t>
  </si>
  <si>
    <t>p=0,210</t>
  </si>
  <si>
    <t>p=0,703</t>
  </si>
  <si>
    <t>dwuczynnikowa</t>
  </si>
  <si>
    <t>p=0,118</t>
  </si>
  <si>
    <t>p=0,788</t>
  </si>
  <si>
    <t>p=0,360</t>
  </si>
  <si>
    <t>p=0,539</t>
  </si>
  <si>
    <t>p=0,096</t>
  </si>
  <si>
    <t>p=0,544</t>
  </si>
  <si>
    <t>p=0,099</t>
  </si>
  <si>
    <t>p=0,655</t>
  </si>
  <si>
    <t>p=0,180</t>
  </si>
  <si>
    <t>p=0,532</t>
  </si>
  <si>
    <t>p=0,592</t>
  </si>
  <si>
    <t>p=0,737</t>
  </si>
  <si>
    <t>p=0,188</t>
  </si>
  <si>
    <t>p=0,013</t>
  </si>
  <si>
    <t>p=0,677</t>
  </si>
  <si>
    <t>p=0,087</t>
  </si>
  <si>
    <r>
      <t xml:space="preserve">Cd 5 </t>
    </r>
    <r>
      <rPr>
        <b/>
        <sz val="10"/>
        <rFont val="Calibri"/>
        <family val="2"/>
        <charset val="238"/>
      </rPr>
      <t>µ</t>
    </r>
    <r>
      <rPr>
        <b/>
        <sz val="10"/>
        <rFont val="Arial"/>
        <family val="2"/>
        <charset val="238"/>
      </rPr>
      <t>M</t>
    </r>
  </si>
  <si>
    <t>EGCG 0.5 µM</t>
  </si>
  <si>
    <t>Cd 10 µM</t>
  </si>
  <si>
    <t>EGCG 1 µM</t>
  </si>
  <si>
    <t xml:space="preserve">Cd 5 µM EGCG 0.5 µM </t>
  </si>
  <si>
    <t xml:space="preserve">Cd 5 µM EGCG 1 µM </t>
  </si>
  <si>
    <t xml:space="preserve">Cd 10 µM EGCG 0.5 µM </t>
  </si>
  <si>
    <t xml:space="preserve">Cd 10 µM EGCG 1 µM </t>
  </si>
  <si>
    <t>Cd 5 µM</t>
  </si>
  <si>
    <t xml:space="preserve"> </t>
  </si>
  <si>
    <t>p=0,2189</t>
  </si>
  <si>
    <t>p=0,03872</t>
  </si>
  <si>
    <t>p=0,2415</t>
  </si>
  <si>
    <t>p=0,8801</t>
  </si>
  <si>
    <t>p=0,03324</t>
  </si>
  <si>
    <t>p=0,7125</t>
  </si>
  <si>
    <t>p=0,6297</t>
  </si>
  <si>
    <t>p=0,02842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</si>
</sst>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400]h:mm:ss\ AM/PM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16" fontId="0" fillId="0" borderId="0" xfId="0" applyNumberFormat="1"/>
    <xf numFmtId="0" fontId="3" fillId="0" borderId="1" xfId="0" applyFont="1" applyBorder="1" applyAlignment="1">
      <alignment horizontal="center" vertical="center" wrapText="1"/>
    </xf>
    <xf numFmtId="164" fontId="0" fillId="0" borderId="0" xfId="0" applyNumberFormat="1"/>
    <xf numFmtId="0" fontId="3" fillId="0" borderId="2" xfId="0" applyFont="1" applyBorder="1" applyAlignment="1">
      <alignment horizontal="center" vertical="center" wrapText="1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3" fillId="5" borderId="1" xfId="0" applyFont="1" applyFill="1" applyBorder="1" applyAlignment="1">
      <alignment horizontal="center" vertical="center" wrapText="1"/>
    </xf>
    <xf numFmtId="0" fontId="1" fillId="6" borderId="0" xfId="0" applyFont="1" applyFill="1"/>
    <xf numFmtId="0" fontId="3" fillId="5" borderId="2" xfId="0" applyFont="1" applyFill="1" applyBorder="1" applyAlignment="1">
      <alignment horizontal="center" vertical="center" wrapText="1"/>
    </xf>
    <xf numFmtId="0" fontId="1" fillId="0" borderId="3" xfId="0" applyFont="1" applyBorder="1"/>
    <xf numFmtId="0" fontId="0" fillId="0" borderId="4" xfId="0" applyBorder="1"/>
    <xf numFmtId="0" fontId="1" fillId="5" borderId="4" xfId="0" applyFont="1" applyFill="1" applyBorder="1"/>
    <xf numFmtId="0" fontId="1" fillId="5" borderId="5" xfId="0" applyFont="1" applyFill="1" applyBorder="1"/>
    <xf numFmtId="0" fontId="1" fillId="0" borderId="6" xfId="0" applyFont="1" applyBorder="1"/>
    <xf numFmtId="0" fontId="0" fillId="0" borderId="7" xfId="0" applyBorder="1"/>
    <xf numFmtId="0" fontId="1" fillId="5" borderId="7" xfId="0" applyFont="1" applyFill="1" applyBorder="1"/>
    <xf numFmtId="0" fontId="1" fillId="7" borderId="0" xfId="0" applyFont="1" applyFill="1" applyBorder="1"/>
    <xf numFmtId="0" fontId="1" fillId="8" borderId="0" xfId="0" applyFont="1" applyFill="1"/>
    <xf numFmtId="0" fontId="1" fillId="5" borderId="0" xfId="0" applyFont="1" applyFill="1"/>
    <xf numFmtId="0" fontId="1" fillId="0" borderId="0" xfId="0" applyFont="1" applyFill="1"/>
    <xf numFmtId="0" fontId="3" fillId="0" borderId="0" xfId="0" applyFont="1" applyFill="1" applyBorder="1" applyAlignment="1">
      <alignment horizontal="center" vertical="center" wrapText="1"/>
    </xf>
    <xf numFmtId="0" fontId="1" fillId="8" borderId="8" xfId="0" applyFont="1" applyFill="1" applyBorder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1h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Arkusz1!$B$26:$J$26</c:f>
              <c:strCache>
                <c:ptCount val="9"/>
                <c:pt idx="0">
                  <c:v>K</c:v>
                </c:pt>
                <c:pt idx="1">
                  <c:v>Cd 5 µM</c:v>
                </c:pt>
                <c:pt idx="2">
                  <c:v>Cd 10 µM</c:v>
                </c:pt>
                <c:pt idx="3">
                  <c:v>EGCG 0.5 µM</c:v>
                </c:pt>
                <c:pt idx="4">
                  <c:v>EGCG 1 µM</c:v>
                </c:pt>
                <c:pt idx="5">
                  <c:v>Cd 5 µM EGCG 0.5 µM </c:v>
                </c:pt>
                <c:pt idx="6">
                  <c:v>Cd 5 µM EGCG 1 µM </c:v>
                </c:pt>
                <c:pt idx="7">
                  <c:v>Cd 10 µM EGCG 0.5 µM </c:v>
                </c:pt>
                <c:pt idx="8">
                  <c:v>Cd 10 µM EGCG 1 µM </c:v>
                </c:pt>
              </c:strCache>
            </c:strRef>
          </c:cat>
          <c:val>
            <c:numRef>
              <c:f>Arkusz1!$B$15:$J$15</c:f>
              <c:numCache>
                <c:formatCode>General</c:formatCode>
                <c:ptCount val="9"/>
                <c:pt idx="0">
                  <c:v>592236.91666666663</c:v>
                </c:pt>
                <c:pt idx="1">
                  <c:v>690217.5</c:v>
                </c:pt>
                <c:pt idx="2">
                  <c:v>682351.25</c:v>
                </c:pt>
                <c:pt idx="3">
                  <c:v>646984.16666666663</c:v>
                </c:pt>
                <c:pt idx="4">
                  <c:v>642402.66666666663</c:v>
                </c:pt>
                <c:pt idx="5">
                  <c:v>668673</c:v>
                </c:pt>
                <c:pt idx="6">
                  <c:v>608139.66666666663</c:v>
                </c:pt>
                <c:pt idx="7">
                  <c:v>634911.25</c:v>
                </c:pt>
                <c:pt idx="8">
                  <c:v>765896.5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50-469A-A92D-201E82EB31C9}"/>
            </c:ext>
          </c:extLst>
        </c:ser>
        <c:ser>
          <c:idx val="1"/>
          <c:order val="1"/>
          <c:tx>
            <c:v>2h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Arkusz1!$B$26:$J$26</c:f>
              <c:strCache>
                <c:ptCount val="9"/>
                <c:pt idx="0">
                  <c:v>K</c:v>
                </c:pt>
                <c:pt idx="1">
                  <c:v>Cd 5 µM</c:v>
                </c:pt>
                <c:pt idx="2">
                  <c:v>Cd 10 µM</c:v>
                </c:pt>
                <c:pt idx="3">
                  <c:v>EGCG 0.5 µM</c:v>
                </c:pt>
                <c:pt idx="4">
                  <c:v>EGCG 1 µM</c:v>
                </c:pt>
                <c:pt idx="5">
                  <c:v>Cd 5 µM EGCG 0.5 µM </c:v>
                </c:pt>
                <c:pt idx="6">
                  <c:v>Cd 5 µM EGCG 1 µM </c:v>
                </c:pt>
                <c:pt idx="7">
                  <c:v>Cd 10 µM EGCG 0.5 µM </c:v>
                </c:pt>
                <c:pt idx="8">
                  <c:v>Cd 10 µM EGCG 1 µM </c:v>
                </c:pt>
              </c:strCache>
            </c:strRef>
          </c:cat>
          <c:val>
            <c:numRef>
              <c:f>Arkusz1!$B$39:$J$39</c:f>
              <c:numCache>
                <c:formatCode>General</c:formatCode>
                <c:ptCount val="9"/>
                <c:pt idx="0">
                  <c:v>601949.75</c:v>
                </c:pt>
                <c:pt idx="1">
                  <c:v>709875.83333333337</c:v>
                </c:pt>
                <c:pt idx="2">
                  <c:v>693204.16666666663</c:v>
                </c:pt>
                <c:pt idx="3">
                  <c:v>653128.66666666663</c:v>
                </c:pt>
                <c:pt idx="4">
                  <c:v>646590.16666666663</c:v>
                </c:pt>
                <c:pt idx="5">
                  <c:v>681831.75</c:v>
                </c:pt>
                <c:pt idx="6">
                  <c:v>614162.33333333337</c:v>
                </c:pt>
                <c:pt idx="7">
                  <c:v>646359.66666666663</c:v>
                </c:pt>
                <c:pt idx="8">
                  <c:v>778640.83333333337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50-469A-A92D-201E82EB31C9}"/>
            </c:ext>
          </c:extLst>
        </c:ser>
        <c:ser>
          <c:idx val="2"/>
          <c:order val="2"/>
          <c:tx>
            <c:v>3h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Arkusz1!$B$26:$J$26</c:f>
              <c:strCache>
                <c:ptCount val="9"/>
                <c:pt idx="0">
                  <c:v>K</c:v>
                </c:pt>
                <c:pt idx="1">
                  <c:v>Cd 5 µM</c:v>
                </c:pt>
                <c:pt idx="2">
                  <c:v>Cd 10 µM</c:v>
                </c:pt>
                <c:pt idx="3">
                  <c:v>EGCG 0.5 µM</c:v>
                </c:pt>
                <c:pt idx="4">
                  <c:v>EGCG 1 µM</c:v>
                </c:pt>
                <c:pt idx="5">
                  <c:v>Cd 5 µM EGCG 0.5 µM </c:v>
                </c:pt>
                <c:pt idx="6">
                  <c:v>Cd 5 µM EGCG 1 µM </c:v>
                </c:pt>
                <c:pt idx="7">
                  <c:v>Cd 10 µM EGCG 0.5 µM </c:v>
                </c:pt>
                <c:pt idx="8">
                  <c:v>Cd 10 µM EGCG 1 µM </c:v>
                </c:pt>
              </c:strCache>
            </c:strRef>
          </c:cat>
          <c:val>
            <c:numRef>
              <c:f>Arkusz1!$B$64:$J$64</c:f>
              <c:numCache>
                <c:formatCode>General</c:formatCode>
                <c:ptCount val="9"/>
                <c:pt idx="0">
                  <c:v>620263.16666666663</c:v>
                </c:pt>
                <c:pt idx="1">
                  <c:v>735680.08333333337</c:v>
                </c:pt>
                <c:pt idx="2">
                  <c:v>722824.58333333337</c:v>
                </c:pt>
                <c:pt idx="3">
                  <c:v>669452.58333333337</c:v>
                </c:pt>
                <c:pt idx="4">
                  <c:v>660850.16666666663</c:v>
                </c:pt>
                <c:pt idx="5">
                  <c:v>704098.91666666663</c:v>
                </c:pt>
                <c:pt idx="6">
                  <c:v>632259</c:v>
                </c:pt>
                <c:pt idx="7">
                  <c:v>666517.25</c:v>
                </c:pt>
                <c:pt idx="8">
                  <c:v>803301.5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50-469A-A92D-201E82EB31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7497440"/>
        <c:axId val="427489568"/>
      </c:barChart>
      <c:catAx>
        <c:axId val="427497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27489568"/>
        <c:crosses val="autoZero"/>
        <c:auto val="1"/>
        <c:lblAlgn val="ctr"/>
        <c:lblOffset val="100"/>
        <c:noMultiLvlLbl val="0"/>
      </c:catAx>
      <c:valAx>
        <c:axId val="427489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27497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Arkusz1!$B$2</c:f>
              <c:strCache>
                <c:ptCount val="1"/>
                <c:pt idx="0">
                  <c:v>K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([1]Arkusz1!$A$1,[1]Arkusz1!$A$19,[1]Arkusz1!$A$38)</c:f>
              <c:strCache>
                <c:ptCount val="3"/>
                <c:pt idx="0">
                  <c:v>1h</c:v>
                </c:pt>
                <c:pt idx="1">
                  <c:v>K-</c:v>
                </c:pt>
              </c:strCache>
            </c:strRef>
          </c:cat>
          <c:val>
            <c:numRef>
              <c:f>(Arkusz1!$B$15,Arkusz1!$B$39,Arkusz1!$B$64)</c:f>
              <c:numCache>
                <c:formatCode>General</c:formatCode>
                <c:ptCount val="3"/>
                <c:pt idx="0">
                  <c:v>592236.91666666663</c:v>
                </c:pt>
                <c:pt idx="1">
                  <c:v>601949.75</c:v>
                </c:pt>
                <c:pt idx="2">
                  <c:v>620263.16666666663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36-44C4-9BC6-8A4562F74A9A}"/>
            </c:ext>
          </c:extLst>
        </c:ser>
        <c:ser>
          <c:idx val="1"/>
          <c:order val="1"/>
          <c:tx>
            <c:strRef>
              <c:f>Arkusz1!$C$2</c:f>
              <c:strCache>
                <c:ptCount val="1"/>
                <c:pt idx="0">
                  <c:v>Cd 5 µM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([1]Arkusz1!$A$1,[1]Arkusz1!$A$19,[1]Arkusz1!$A$38)</c:f>
              <c:strCache>
                <c:ptCount val="3"/>
                <c:pt idx="0">
                  <c:v>1h</c:v>
                </c:pt>
                <c:pt idx="1">
                  <c:v>K-</c:v>
                </c:pt>
              </c:strCache>
            </c:strRef>
          </c:cat>
          <c:val>
            <c:numRef>
              <c:f>(Arkusz1!$C$15,Arkusz1!$C$39,Arkusz1!$C$64)</c:f>
              <c:numCache>
                <c:formatCode>General</c:formatCode>
                <c:ptCount val="3"/>
                <c:pt idx="0">
                  <c:v>690217.5</c:v>
                </c:pt>
                <c:pt idx="1">
                  <c:v>709875.83333333337</c:v>
                </c:pt>
                <c:pt idx="2">
                  <c:v>735680.08333333337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36-44C4-9BC6-8A4562F74A9A}"/>
            </c:ext>
          </c:extLst>
        </c:ser>
        <c:ser>
          <c:idx val="2"/>
          <c:order val="2"/>
          <c:tx>
            <c:strRef>
              <c:f>Arkusz1!$D$2</c:f>
              <c:strCache>
                <c:ptCount val="1"/>
                <c:pt idx="0">
                  <c:v>Cd 10 µM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([1]Arkusz1!$A$1,[1]Arkusz1!$A$19,[1]Arkusz1!$A$38)</c:f>
              <c:strCache>
                <c:ptCount val="3"/>
                <c:pt idx="0">
                  <c:v>1h</c:v>
                </c:pt>
                <c:pt idx="1">
                  <c:v>K-</c:v>
                </c:pt>
              </c:strCache>
            </c:strRef>
          </c:cat>
          <c:val>
            <c:numRef>
              <c:f>(Arkusz1!$D$15,Arkusz1!$D$39,Arkusz1!$D$64)</c:f>
              <c:numCache>
                <c:formatCode>General</c:formatCode>
                <c:ptCount val="3"/>
                <c:pt idx="0">
                  <c:v>682351.25</c:v>
                </c:pt>
                <c:pt idx="1">
                  <c:v>693204.16666666663</c:v>
                </c:pt>
                <c:pt idx="2">
                  <c:v>722824.58333333337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36-44C4-9BC6-8A4562F74A9A}"/>
            </c:ext>
          </c:extLst>
        </c:ser>
        <c:ser>
          <c:idx val="3"/>
          <c:order val="3"/>
          <c:tx>
            <c:strRef>
              <c:f>Arkusz1!$E$2</c:f>
              <c:strCache>
                <c:ptCount val="1"/>
                <c:pt idx="0">
                  <c:v>EGCG 0.5 µM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([1]Arkusz1!$A$1,[1]Arkusz1!$A$19,[1]Arkusz1!$A$38)</c:f>
              <c:strCache>
                <c:ptCount val="3"/>
                <c:pt idx="0">
                  <c:v>1h</c:v>
                </c:pt>
                <c:pt idx="1">
                  <c:v>K-</c:v>
                </c:pt>
              </c:strCache>
            </c:strRef>
          </c:cat>
          <c:val>
            <c:numRef>
              <c:f>(Arkusz1!$E$15,Arkusz1!$E$39,Arkusz1!$E$64)</c:f>
              <c:numCache>
                <c:formatCode>General</c:formatCode>
                <c:ptCount val="3"/>
                <c:pt idx="0">
                  <c:v>646984.16666666663</c:v>
                </c:pt>
                <c:pt idx="1">
                  <c:v>653128.66666666663</c:v>
                </c:pt>
                <c:pt idx="2">
                  <c:v>669452.58333333337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36-44C4-9BC6-8A4562F74A9A}"/>
            </c:ext>
          </c:extLst>
        </c:ser>
        <c:ser>
          <c:idx val="4"/>
          <c:order val="4"/>
          <c:tx>
            <c:strRef>
              <c:f>Arkusz1!$F$26</c:f>
              <c:strCache>
                <c:ptCount val="1"/>
                <c:pt idx="0">
                  <c:v>EGCG 1 µM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([1]Arkusz1!$A$1,[1]Arkusz1!$A$19,[1]Arkusz1!$A$38)</c:f>
              <c:strCache>
                <c:ptCount val="3"/>
                <c:pt idx="0">
                  <c:v>1h</c:v>
                </c:pt>
                <c:pt idx="1">
                  <c:v>K-</c:v>
                </c:pt>
              </c:strCache>
            </c:strRef>
          </c:cat>
          <c:val>
            <c:numRef>
              <c:f>(Arkusz1!$F$15,Arkusz1!$F$39,Arkusz1!$F$64)</c:f>
              <c:numCache>
                <c:formatCode>General</c:formatCode>
                <c:ptCount val="3"/>
                <c:pt idx="0">
                  <c:v>642402.66666666663</c:v>
                </c:pt>
                <c:pt idx="1">
                  <c:v>646590.16666666663</c:v>
                </c:pt>
                <c:pt idx="2">
                  <c:v>660850.16666666663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36-44C4-9BC6-8A4562F74A9A}"/>
            </c:ext>
          </c:extLst>
        </c:ser>
        <c:ser>
          <c:idx val="5"/>
          <c:order val="5"/>
          <c:tx>
            <c:strRef>
              <c:f>Arkusz1!$G$26</c:f>
              <c:strCache>
                <c:ptCount val="1"/>
                <c:pt idx="0">
                  <c:v>Cd 5 µM EGCG 0.5 µM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([1]Arkusz1!$A$1,[1]Arkusz1!$A$19,[1]Arkusz1!$A$38)</c:f>
              <c:strCache>
                <c:ptCount val="3"/>
                <c:pt idx="0">
                  <c:v>1h</c:v>
                </c:pt>
                <c:pt idx="1">
                  <c:v>K-</c:v>
                </c:pt>
              </c:strCache>
            </c:strRef>
          </c:cat>
          <c:val>
            <c:numRef>
              <c:f>(Arkusz1!$G$15,Arkusz1!$G$39,Arkusz1!$G$64)</c:f>
              <c:numCache>
                <c:formatCode>General</c:formatCode>
                <c:ptCount val="3"/>
                <c:pt idx="0">
                  <c:v>668673</c:v>
                </c:pt>
                <c:pt idx="1">
                  <c:v>681831.75</c:v>
                </c:pt>
                <c:pt idx="2">
                  <c:v>704098.91666666663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936-44C4-9BC6-8A4562F74A9A}"/>
            </c:ext>
          </c:extLst>
        </c:ser>
        <c:ser>
          <c:idx val="6"/>
          <c:order val="6"/>
          <c:tx>
            <c:strRef>
              <c:f>Arkusz1!$H$2</c:f>
              <c:strCache>
                <c:ptCount val="1"/>
                <c:pt idx="0">
                  <c:v>Cd 5 µM EGCG 1 µM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([1]Arkusz1!$A$1,[1]Arkusz1!$A$19,[1]Arkusz1!$A$38)</c:f>
              <c:strCache>
                <c:ptCount val="3"/>
                <c:pt idx="0">
                  <c:v>1h</c:v>
                </c:pt>
                <c:pt idx="1">
                  <c:v>K-</c:v>
                </c:pt>
              </c:strCache>
            </c:strRef>
          </c:cat>
          <c:val>
            <c:numRef>
              <c:f>(Arkusz1!$H$15,Arkusz1!$H$39,Arkusz1!$H$64)</c:f>
              <c:numCache>
                <c:formatCode>General</c:formatCode>
                <c:ptCount val="3"/>
                <c:pt idx="0">
                  <c:v>608139.66666666663</c:v>
                </c:pt>
                <c:pt idx="1">
                  <c:v>614162.33333333337</c:v>
                </c:pt>
                <c:pt idx="2">
                  <c:v>632259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36-44C4-9BC6-8A4562F74A9A}"/>
            </c:ext>
          </c:extLst>
        </c:ser>
        <c:ser>
          <c:idx val="7"/>
          <c:order val="7"/>
          <c:tx>
            <c:strRef>
              <c:f>Arkusz1!$I$2</c:f>
              <c:strCache>
                <c:ptCount val="1"/>
                <c:pt idx="0">
                  <c:v>Cd 10 µM EGCG 0.5 µM 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([1]Arkusz1!$A$1,[1]Arkusz1!$A$19,[1]Arkusz1!$A$38)</c:f>
              <c:strCache>
                <c:ptCount val="3"/>
                <c:pt idx="0">
                  <c:v>1h</c:v>
                </c:pt>
                <c:pt idx="1">
                  <c:v>K-</c:v>
                </c:pt>
              </c:strCache>
            </c:strRef>
          </c:cat>
          <c:val>
            <c:numRef>
              <c:f>(Arkusz1!$I$15,Arkusz1!$I$39,Arkusz1!$I$64)</c:f>
              <c:numCache>
                <c:formatCode>General</c:formatCode>
                <c:ptCount val="3"/>
                <c:pt idx="0">
                  <c:v>634911.25</c:v>
                </c:pt>
                <c:pt idx="1">
                  <c:v>646359.66666666663</c:v>
                </c:pt>
                <c:pt idx="2">
                  <c:v>666517.25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936-44C4-9BC6-8A4562F74A9A}"/>
            </c:ext>
          </c:extLst>
        </c:ser>
        <c:ser>
          <c:idx val="8"/>
          <c:order val="8"/>
          <c:tx>
            <c:strRef>
              <c:f>Arkusz1!$J$2</c:f>
              <c:strCache>
                <c:ptCount val="1"/>
                <c:pt idx="0">
                  <c:v>Cd 10 µM EGCG 1 µM 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(Arkusz1!$J$15,Arkusz1!$J$39,Arkusz1!$J$64)</c:f>
              <c:numCache>
                <c:formatCode>General</c:formatCode>
                <c:ptCount val="3"/>
                <c:pt idx="0">
                  <c:v>765896.5</c:v>
                </c:pt>
                <c:pt idx="1">
                  <c:v>778640.83333333337</c:v>
                </c:pt>
                <c:pt idx="2">
                  <c:v>803301.5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36-44C4-9BC6-8A4562F74A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7499408"/>
        <c:axId val="427503672"/>
      </c:barChart>
      <c:catAx>
        <c:axId val="42749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27503672"/>
        <c:crosses val="autoZero"/>
        <c:auto val="1"/>
        <c:lblAlgn val="ctr"/>
        <c:lblOffset val="100"/>
        <c:noMultiLvlLbl val="0"/>
      </c:catAx>
      <c:valAx>
        <c:axId val="427503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27499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Arkusz1!$A$1</c:f>
              <c:strCache>
                <c:ptCount val="1"/>
                <c:pt idx="0">
                  <c:v>1h</c:v>
                </c:pt>
              </c:strCache>
            </c:strRef>
          </c:tx>
          <c:spPr>
            <a:solidFill>
              <a:schemeClr val="bg1"/>
            </a:solidFill>
            <a:ln w="19050"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Arkusz1!$B$18:$J$18</c:f>
                <c:numCache>
                  <c:formatCode>General</c:formatCode>
                  <c:ptCount val="9"/>
                  <c:pt idx="0">
                    <c:v>11.167768787595977</c:v>
                  </c:pt>
                  <c:pt idx="1">
                    <c:v>10.206377984142943</c:v>
                  </c:pt>
                  <c:pt idx="2">
                    <c:v>7.6187247991838447</c:v>
                  </c:pt>
                  <c:pt idx="3">
                    <c:v>11.942299507468825</c:v>
                  </c:pt>
                  <c:pt idx="4">
                    <c:v>11.252774859173954</c:v>
                  </c:pt>
                  <c:pt idx="5">
                    <c:v>10.42530473444279</c:v>
                  </c:pt>
                  <c:pt idx="6">
                    <c:v>9.8807487683694912</c:v>
                  </c:pt>
                  <c:pt idx="7">
                    <c:v>12.548186067846293</c:v>
                  </c:pt>
                  <c:pt idx="8">
                    <c:v>13.349306761736008</c:v>
                  </c:pt>
                </c:numCache>
              </c:numRef>
            </c:plus>
            <c:minus>
              <c:numRef>
                <c:f>Arkusz1!$B$18:$J$18</c:f>
                <c:numCache>
                  <c:formatCode>General</c:formatCode>
                  <c:ptCount val="9"/>
                  <c:pt idx="0">
                    <c:v>11.167768787595977</c:v>
                  </c:pt>
                  <c:pt idx="1">
                    <c:v>10.206377984142943</c:v>
                  </c:pt>
                  <c:pt idx="2">
                    <c:v>7.6187247991838447</c:v>
                  </c:pt>
                  <c:pt idx="3">
                    <c:v>11.942299507468825</c:v>
                  </c:pt>
                  <c:pt idx="4">
                    <c:v>11.252774859173954</c:v>
                  </c:pt>
                  <c:pt idx="5">
                    <c:v>10.42530473444279</c:v>
                  </c:pt>
                  <c:pt idx="6">
                    <c:v>9.8807487683694912</c:v>
                  </c:pt>
                  <c:pt idx="7">
                    <c:v>12.548186067846293</c:v>
                  </c:pt>
                  <c:pt idx="8">
                    <c:v>13.349306761736008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Arkusz1!$B$2:$J$2</c:f>
              <c:strCache>
                <c:ptCount val="9"/>
                <c:pt idx="0">
                  <c:v>K</c:v>
                </c:pt>
                <c:pt idx="1">
                  <c:v>Cd 5 µM</c:v>
                </c:pt>
                <c:pt idx="2">
                  <c:v>Cd 10 µM</c:v>
                </c:pt>
                <c:pt idx="3">
                  <c:v>EGCG 0.5 µM</c:v>
                </c:pt>
                <c:pt idx="4">
                  <c:v>EGCG 1 µM</c:v>
                </c:pt>
                <c:pt idx="5">
                  <c:v>Cd 5 µM EGCG 0.5 µM </c:v>
                </c:pt>
                <c:pt idx="6">
                  <c:v>Cd 5 µM EGCG 1 µM </c:v>
                </c:pt>
                <c:pt idx="7">
                  <c:v>Cd 10 µM EGCG 0.5 µM </c:v>
                </c:pt>
                <c:pt idx="8">
                  <c:v>Cd 10 µM EGCG 1 µM </c:v>
                </c:pt>
              </c:strCache>
            </c:strRef>
          </c:cat>
          <c:val>
            <c:numRef>
              <c:f>Arkusz1!$B$17:$J$17</c:f>
              <c:numCache>
                <c:formatCode>General</c:formatCode>
                <c:ptCount val="9"/>
                <c:pt idx="0">
                  <c:v>100</c:v>
                </c:pt>
                <c:pt idx="1">
                  <c:v>116.54415329000514</c:v>
                </c:pt>
                <c:pt idx="2">
                  <c:v>115.21592639657301</c:v>
                </c:pt>
                <c:pt idx="3">
                  <c:v>109.2441468032993</c:v>
                </c:pt>
                <c:pt idx="4">
                  <c:v>108.47055436570076</c:v>
                </c:pt>
                <c:pt idx="5">
                  <c:v>112.90633548539064</c:v>
                </c:pt>
                <c:pt idx="6">
                  <c:v>102.68520072836841</c:v>
                </c:pt>
                <c:pt idx="7">
                  <c:v>107.20561858479216</c:v>
                </c:pt>
                <c:pt idx="8">
                  <c:v>129.32265423620589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C4-48C6-B073-C0B2FCE8F873}"/>
            </c:ext>
          </c:extLst>
        </c:ser>
        <c:ser>
          <c:idx val="1"/>
          <c:order val="1"/>
          <c:tx>
            <c:strRef>
              <c:f>Arkusz1!$A$25</c:f>
              <c:strCache>
                <c:ptCount val="1"/>
                <c:pt idx="0">
                  <c:v>2h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Arkusz1!$B$42:$J$42</c:f>
                <c:numCache>
                  <c:formatCode>General</c:formatCode>
                  <c:ptCount val="9"/>
                  <c:pt idx="0">
                    <c:v>11.359197563476227</c:v>
                  </c:pt>
                  <c:pt idx="1">
                    <c:v>10.835055782716314</c:v>
                  </c:pt>
                  <c:pt idx="2">
                    <c:v>8.1961300741478968</c:v>
                  </c:pt>
                  <c:pt idx="3">
                    <c:v>12.079213807210113</c:v>
                  </c:pt>
                  <c:pt idx="4">
                    <c:v>11.668027322614201</c:v>
                  </c:pt>
                  <c:pt idx="5">
                    <c:v>10.560687887418021</c:v>
                  </c:pt>
                  <c:pt idx="6">
                    <c:v>10.495130841669841</c:v>
                  </c:pt>
                  <c:pt idx="7">
                    <c:v>13.683033070558286</c:v>
                  </c:pt>
                  <c:pt idx="8">
                    <c:v>13.504430312207417</c:v>
                  </c:pt>
                </c:numCache>
              </c:numRef>
            </c:plus>
            <c:minus>
              <c:numRef>
                <c:f>Arkusz1!$B$42:$J$42</c:f>
                <c:numCache>
                  <c:formatCode>General</c:formatCode>
                  <c:ptCount val="9"/>
                  <c:pt idx="0">
                    <c:v>11.359197563476227</c:v>
                  </c:pt>
                  <c:pt idx="1">
                    <c:v>10.835055782716314</c:v>
                  </c:pt>
                  <c:pt idx="2">
                    <c:v>8.1961300741478968</c:v>
                  </c:pt>
                  <c:pt idx="3">
                    <c:v>12.079213807210113</c:v>
                  </c:pt>
                  <c:pt idx="4">
                    <c:v>11.668027322614201</c:v>
                  </c:pt>
                  <c:pt idx="5">
                    <c:v>10.560687887418021</c:v>
                  </c:pt>
                  <c:pt idx="6">
                    <c:v>10.495130841669841</c:v>
                  </c:pt>
                  <c:pt idx="7">
                    <c:v>13.683033070558286</c:v>
                  </c:pt>
                  <c:pt idx="8">
                    <c:v>13.504430312207417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Arkusz1!$B$41:$J$41</c:f>
              <c:numCache>
                <c:formatCode>General</c:formatCode>
                <c:ptCount val="9"/>
                <c:pt idx="0">
                  <c:v>100</c:v>
                </c:pt>
                <c:pt idx="1">
                  <c:v>117.92941741953267</c:v>
                </c:pt>
                <c:pt idx="2">
                  <c:v>115.15980639026209</c:v>
                </c:pt>
                <c:pt idx="3">
                  <c:v>108.50219086670717</c:v>
                </c:pt>
                <c:pt idx="4">
                  <c:v>107.41597062988508</c:v>
                </c:pt>
                <c:pt idx="5">
                  <c:v>113.27054293153208</c:v>
                </c:pt>
                <c:pt idx="6">
                  <c:v>102.02883767844963</c:v>
                </c:pt>
                <c:pt idx="7">
                  <c:v>107.37767839702013</c:v>
                </c:pt>
                <c:pt idx="8">
                  <c:v>129.35312845189046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C4-48C6-B073-C0B2FCE8F873}"/>
            </c:ext>
          </c:extLst>
        </c:ser>
        <c:ser>
          <c:idx val="2"/>
          <c:order val="2"/>
          <c:tx>
            <c:strRef>
              <c:f>Arkusz1!$A$50</c:f>
              <c:strCache>
                <c:ptCount val="1"/>
                <c:pt idx="0">
                  <c:v>3h</c:v>
                </c:pt>
              </c:strCache>
            </c:strRef>
          </c:tx>
          <c:spPr>
            <a:solidFill>
              <a:schemeClr val="tx1"/>
            </a:solidFill>
            <a:ln w="12700"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Arkusz1!$B$67:$J$67</c:f>
                <c:numCache>
                  <c:formatCode>General</c:formatCode>
                  <c:ptCount val="9"/>
                  <c:pt idx="0">
                    <c:v>11.155074386114073</c:v>
                  </c:pt>
                  <c:pt idx="1">
                    <c:v>11.284977096102773</c:v>
                  </c:pt>
                  <c:pt idx="2">
                    <c:v>8.4765683583834637</c:v>
                  </c:pt>
                  <c:pt idx="3">
                    <c:v>12.182067715845506</c:v>
                  </c:pt>
                  <c:pt idx="4">
                    <c:v>11.927676280050607</c:v>
                  </c:pt>
                  <c:pt idx="5">
                    <c:v>10.727691264195119</c:v>
                  </c:pt>
                  <c:pt idx="6">
                    <c:v>10.897365100017483</c:v>
                  </c:pt>
                  <c:pt idx="7">
                    <c:v>14.217369011931998</c:v>
                  </c:pt>
                  <c:pt idx="8">
                    <c:v>13.844233574342343</c:v>
                  </c:pt>
                </c:numCache>
              </c:numRef>
            </c:plus>
            <c:minus>
              <c:numRef>
                <c:f>Arkusz1!$B$67:$J$67</c:f>
                <c:numCache>
                  <c:formatCode>General</c:formatCode>
                  <c:ptCount val="9"/>
                  <c:pt idx="0">
                    <c:v>11.155074386114073</c:v>
                  </c:pt>
                  <c:pt idx="1">
                    <c:v>11.284977096102773</c:v>
                  </c:pt>
                  <c:pt idx="2">
                    <c:v>8.4765683583834637</c:v>
                  </c:pt>
                  <c:pt idx="3">
                    <c:v>12.182067715845506</c:v>
                  </c:pt>
                  <c:pt idx="4">
                    <c:v>11.927676280050607</c:v>
                  </c:pt>
                  <c:pt idx="5">
                    <c:v>10.727691264195119</c:v>
                  </c:pt>
                  <c:pt idx="6">
                    <c:v>10.897365100017483</c:v>
                  </c:pt>
                  <c:pt idx="7">
                    <c:v>14.217369011931998</c:v>
                  </c:pt>
                  <c:pt idx="8">
                    <c:v>13.844233574342343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Arkusz1!$B$66:$J$66</c:f>
              <c:numCache>
                <c:formatCode>General</c:formatCode>
                <c:ptCount val="9"/>
                <c:pt idx="0">
                  <c:v>100</c:v>
                </c:pt>
                <c:pt idx="1">
                  <c:v>118.60773343787679</c:v>
                </c:pt>
                <c:pt idx="2">
                  <c:v>116.53514543154937</c:v>
                </c:pt>
                <c:pt idx="3">
                  <c:v>107.93041072082576</c:v>
                </c:pt>
                <c:pt idx="4">
                  <c:v>106.54351284763806</c:v>
                </c:pt>
                <c:pt idx="5">
                  <c:v>113.5161580608661</c:v>
                </c:pt>
                <c:pt idx="6">
                  <c:v>101.93399092159538</c:v>
                </c:pt>
                <c:pt idx="7">
                  <c:v>107.45717073317536</c:v>
                </c:pt>
                <c:pt idx="8">
                  <c:v>129.50978603436874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C4-48C6-B073-C0B2FCE8F8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9385888"/>
        <c:axId val="459381296"/>
      </c:barChart>
      <c:catAx>
        <c:axId val="459385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l-PL"/>
          </a:p>
        </c:txPr>
        <c:crossAx val="459381296"/>
        <c:crosses val="autoZero"/>
        <c:auto val="1"/>
        <c:lblAlgn val="ctr"/>
        <c:lblOffset val="100"/>
        <c:noMultiLvlLbl val="0"/>
      </c:catAx>
      <c:valAx>
        <c:axId val="459381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sz="1100" b="1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ROS production (% of control)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l-PL"/>
          </a:p>
        </c:txPr>
        <c:crossAx val="459385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2</xdr:row>
      <xdr:rowOff>0</xdr:rowOff>
    </xdr:from>
    <xdr:to>
      <xdr:col>26</xdr:col>
      <xdr:colOff>114300</xdr:colOff>
      <xdr:row>19</xdr:row>
      <xdr:rowOff>200025</xdr:rowOff>
    </xdr:to>
    <xdr:graphicFrame macro="">
      <xdr:nvGraphicFramePr>
        <xdr:cNvPr id="7" name="Wykres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0</xdr:colOff>
      <xdr:row>20</xdr:row>
      <xdr:rowOff>190499</xdr:rowOff>
    </xdr:from>
    <xdr:to>
      <xdr:col>24</xdr:col>
      <xdr:colOff>342900</xdr:colOff>
      <xdr:row>37</xdr:row>
      <xdr:rowOff>276224</xdr:rowOff>
    </xdr:to>
    <xdr:graphicFrame macro="">
      <xdr:nvGraphicFramePr>
        <xdr:cNvPr id="12" name="Wykres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226218</xdr:colOff>
      <xdr:row>44</xdr:row>
      <xdr:rowOff>21430</xdr:rowOff>
    </xdr:from>
    <xdr:to>
      <xdr:col>25</xdr:col>
      <xdr:colOff>226218</xdr:colOff>
      <xdr:row>62</xdr:row>
      <xdr:rowOff>178592</xdr:rowOff>
    </xdr:to>
    <xdr:graphicFrame macro="">
      <xdr:nvGraphicFramePr>
        <xdr:cNvPr id="2" name="Wykres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154780</xdr:colOff>
      <xdr:row>45</xdr:row>
      <xdr:rowOff>11907</xdr:rowOff>
    </xdr:from>
    <xdr:to>
      <xdr:col>24</xdr:col>
      <xdr:colOff>273843</xdr:colOff>
      <xdr:row>46</xdr:row>
      <xdr:rowOff>95249</xdr:rowOff>
    </xdr:to>
    <xdr:sp macro="" textlink="">
      <xdr:nvSpPr>
        <xdr:cNvPr id="4" name="pole tekstowe 3"/>
        <xdr:cNvSpPr txBox="1"/>
      </xdr:nvSpPr>
      <xdr:spPr>
        <a:xfrm>
          <a:off x="14573249" y="9215438"/>
          <a:ext cx="726282" cy="28574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l-PL" sz="1100" b="1">
              <a:latin typeface="Arial" panose="020B0604020202020204" pitchFamily="34" charset="0"/>
              <a:cs typeface="Arial" panose="020B0604020202020204" pitchFamily="34" charset="0"/>
            </a:rPr>
            <a:t>*# *# *#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zestawienie%20wszystkich%20wynik&#243;w%20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kusz1"/>
    </sheetNames>
    <sheetDataSet>
      <sheetData sheetId="0">
        <row r="1">
          <cell r="A1" t="str">
            <v>1h</v>
          </cell>
        </row>
        <row r="19">
          <cell r="A19" t="str">
            <v>K-</v>
          </cell>
        </row>
      </sheetData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2"/>
  <sheetViews>
    <sheetView tabSelected="1" topLeftCell="A22" zoomScale="80" zoomScaleNormal="80" workbookViewId="0">
      <selection activeCell="L51" sqref="L51"/>
    </sheetView>
  </sheetViews>
  <sheetFormatPr defaultRowHeight="15" x14ac:dyDescent="0.25"/>
  <cols>
    <col min="1" max="1" width="12.140625" customWidth="1"/>
    <col min="8" max="8" width="10" customWidth="1"/>
    <col min="10" max="10" width="12" customWidth="1"/>
  </cols>
  <sheetData>
    <row r="1" spans="1:10" x14ac:dyDescent="0.25">
      <c r="A1" s="1" t="s">
        <v>0</v>
      </c>
    </row>
    <row r="2" spans="1:10" ht="38.25" x14ac:dyDescent="0.25">
      <c r="B2" s="2" t="s">
        <v>1</v>
      </c>
      <c r="C2" s="2" t="s">
        <v>59</v>
      </c>
      <c r="D2" s="2" t="s">
        <v>61</v>
      </c>
      <c r="E2" s="2" t="s">
        <v>60</v>
      </c>
      <c r="F2" s="2" t="s">
        <v>62</v>
      </c>
      <c r="G2" s="2" t="s">
        <v>63</v>
      </c>
      <c r="H2" s="2" t="s">
        <v>64</v>
      </c>
      <c r="I2" s="2" t="s">
        <v>65</v>
      </c>
      <c r="J2" s="2" t="s">
        <v>66</v>
      </c>
    </row>
    <row r="3" spans="1:10" x14ac:dyDescent="0.25">
      <c r="A3" s="5" t="s">
        <v>2</v>
      </c>
      <c r="B3" s="4">
        <v>654283</v>
      </c>
      <c r="C3" s="4">
        <v>794713</v>
      </c>
      <c r="D3" s="4">
        <v>725824</v>
      </c>
      <c r="E3" s="4">
        <v>806619</v>
      </c>
      <c r="F3" s="4">
        <v>799994</v>
      </c>
      <c r="G3" s="4">
        <v>911111</v>
      </c>
      <c r="H3" s="4">
        <v>703050</v>
      </c>
      <c r="I3" s="4">
        <v>729194</v>
      </c>
      <c r="J3" s="4">
        <v>725457</v>
      </c>
    </row>
    <row r="4" spans="1:10" x14ac:dyDescent="0.25">
      <c r="B4" s="4">
        <v>734905</v>
      </c>
      <c r="C4" s="4">
        <v>780592</v>
      </c>
      <c r="D4" s="4">
        <v>813377</v>
      </c>
      <c r="E4" s="4">
        <v>766014</v>
      </c>
      <c r="F4" s="4">
        <v>943619</v>
      </c>
      <c r="G4" s="4">
        <v>845065</v>
      </c>
      <c r="H4" s="4">
        <v>708997</v>
      </c>
      <c r="I4" s="4">
        <v>845867</v>
      </c>
      <c r="J4" s="4">
        <v>975051</v>
      </c>
    </row>
    <row r="5" spans="1:10" x14ac:dyDescent="0.25">
      <c r="B5" s="4">
        <v>807521</v>
      </c>
      <c r="C5" s="4">
        <v>801779</v>
      </c>
      <c r="D5" s="4">
        <v>798136</v>
      </c>
      <c r="E5" s="4">
        <v>820360</v>
      </c>
      <c r="F5" s="4">
        <v>771528</v>
      </c>
      <c r="G5" s="4">
        <v>849245</v>
      </c>
      <c r="H5" s="4">
        <v>811185</v>
      </c>
      <c r="I5" s="4">
        <v>969687</v>
      </c>
      <c r="J5" s="4">
        <v>870364</v>
      </c>
    </row>
    <row r="6" spans="1:10" x14ac:dyDescent="0.25">
      <c r="A6" t="s">
        <v>0</v>
      </c>
      <c r="B6" s="4">
        <v>592099</v>
      </c>
      <c r="C6" s="4">
        <v>601102</v>
      </c>
      <c r="D6" s="4">
        <v>632465</v>
      </c>
      <c r="E6" s="4">
        <v>546358</v>
      </c>
      <c r="F6" s="4">
        <v>639562</v>
      </c>
      <c r="G6" s="4">
        <v>563542</v>
      </c>
      <c r="H6" s="4">
        <v>610594</v>
      </c>
      <c r="I6" s="4">
        <v>610552</v>
      </c>
      <c r="J6" s="4">
        <v>969585</v>
      </c>
    </row>
    <row r="7" spans="1:10" x14ac:dyDescent="0.25">
      <c r="B7" s="4">
        <v>533343</v>
      </c>
      <c r="C7" s="4">
        <v>655662</v>
      </c>
      <c r="D7" s="4">
        <v>710374</v>
      </c>
      <c r="E7" s="4">
        <v>588180</v>
      </c>
      <c r="F7" s="4">
        <v>691898</v>
      </c>
      <c r="G7" s="4">
        <v>554679</v>
      </c>
      <c r="H7" s="4">
        <v>732417</v>
      </c>
      <c r="I7" s="4">
        <v>568982</v>
      </c>
      <c r="J7" s="4">
        <v>709951</v>
      </c>
    </row>
    <row r="8" spans="1:10" x14ac:dyDescent="0.25">
      <c r="B8" s="4">
        <v>674068</v>
      </c>
      <c r="C8" s="4">
        <v>653634</v>
      </c>
      <c r="D8" s="4">
        <v>641326</v>
      </c>
      <c r="E8" s="4">
        <v>697450</v>
      </c>
      <c r="F8" s="4">
        <v>562879</v>
      </c>
      <c r="G8" s="4">
        <v>602195</v>
      </c>
      <c r="H8" s="4">
        <v>666796</v>
      </c>
      <c r="I8" s="4">
        <v>690473</v>
      </c>
      <c r="J8" s="4">
        <v>672403</v>
      </c>
    </row>
    <row r="9" spans="1:10" x14ac:dyDescent="0.25">
      <c r="A9" s="3" t="s">
        <v>3</v>
      </c>
      <c r="B9" s="4">
        <v>404590</v>
      </c>
      <c r="C9" s="4">
        <v>524863</v>
      </c>
      <c r="D9" s="4">
        <v>528697</v>
      </c>
      <c r="E9" s="4">
        <v>400306</v>
      </c>
      <c r="F9" s="4">
        <v>482357</v>
      </c>
      <c r="G9" s="4">
        <v>664085</v>
      </c>
      <c r="H9" s="4">
        <v>448742</v>
      </c>
      <c r="I9" s="4">
        <v>427535</v>
      </c>
      <c r="J9" s="4">
        <v>426933</v>
      </c>
    </row>
    <row r="10" spans="1:10" x14ac:dyDescent="0.25">
      <c r="B10" s="4">
        <v>405468</v>
      </c>
      <c r="C10" s="10">
        <v>421813</v>
      </c>
      <c r="D10" s="4">
        <v>495989</v>
      </c>
      <c r="E10" s="4">
        <v>452234</v>
      </c>
      <c r="F10" s="4">
        <v>464365</v>
      </c>
      <c r="G10" s="4">
        <v>692765</v>
      </c>
      <c r="H10" s="4">
        <v>452301</v>
      </c>
      <c r="I10" s="4">
        <v>483685</v>
      </c>
      <c r="J10" s="4">
        <v>481804</v>
      </c>
    </row>
    <row r="11" spans="1:10" x14ac:dyDescent="0.25">
      <c r="B11" s="6">
        <v>424573</v>
      </c>
      <c r="C11" s="6">
        <v>961734</v>
      </c>
      <c r="D11" s="6">
        <v>831980</v>
      </c>
      <c r="E11" s="6">
        <v>452608</v>
      </c>
      <c r="F11" s="6">
        <v>467333</v>
      </c>
      <c r="G11" s="6">
        <v>440924</v>
      </c>
      <c r="H11" s="6">
        <v>449544</v>
      </c>
      <c r="I11" s="6">
        <v>452491</v>
      </c>
      <c r="J11" s="6">
        <v>536386</v>
      </c>
    </row>
    <row r="12" spans="1:10" x14ac:dyDescent="0.25">
      <c r="A12" t="s">
        <v>4</v>
      </c>
      <c r="B12" s="4">
        <v>553197</v>
      </c>
      <c r="C12" s="4">
        <v>708043</v>
      </c>
      <c r="D12" s="4">
        <v>681840</v>
      </c>
      <c r="E12" s="4">
        <v>692508</v>
      </c>
      <c r="F12" s="4">
        <v>643757</v>
      </c>
      <c r="G12" s="4">
        <v>566785</v>
      </c>
      <c r="H12" s="4">
        <v>552295</v>
      </c>
      <c r="I12" s="4">
        <v>579962</v>
      </c>
      <c r="J12" s="4">
        <v>1001300</v>
      </c>
    </row>
    <row r="13" spans="1:10" x14ac:dyDescent="0.25">
      <c r="B13" s="4">
        <v>696499</v>
      </c>
      <c r="C13" s="4">
        <v>651082</v>
      </c>
      <c r="D13" s="4">
        <v>671098</v>
      </c>
      <c r="E13" s="4">
        <v>708760</v>
      </c>
      <c r="F13" s="4">
        <v>622269</v>
      </c>
      <c r="G13" s="4">
        <v>667987</v>
      </c>
      <c r="H13" s="4">
        <v>573165</v>
      </c>
      <c r="I13" s="4">
        <v>587988</v>
      </c>
      <c r="J13" s="4">
        <v>862655</v>
      </c>
    </row>
    <row r="14" spans="1:10" x14ac:dyDescent="0.25">
      <c r="B14" s="4">
        <v>626297</v>
      </c>
      <c r="C14" s="4">
        <v>727593</v>
      </c>
      <c r="D14" s="4">
        <v>657109</v>
      </c>
      <c r="E14" s="4">
        <v>832413</v>
      </c>
      <c r="F14" s="4">
        <v>619271</v>
      </c>
      <c r="G14" s="4">
        <v>665693</v>
      </c>
      <c r="H14" s="4">
        <v>588590</v>
      </c>
      <c r="I14" s="4">
        <v>672519</v>
      </c>
      <c r="J14" s="4">
        <v>958869</v>
      </c>
    </row>
    <row r="15" spans="1:10" x14ac:dyDescent="0.25">
      <c r="A15" s="1" t="s">
        <v>5</v>
      </c>
      <c r="B15" s="7">
        <f>AVERAGE(B3:B14)</f>
        <v>592236.91666666663</v>
      </c>
      <c r="C15" s="7">
        <f t="shared" ref="C15:J15" si="0">AVERAGE(C3:C14)</f>
        <v>690217.5</v>
      </c>
      <c r="D15" s="7">
        <f t="shared" si="0"/>
        <v>682351.25</v>
      </c>
      <c r="E15" s="7">
        <f t="shared" si="0"/>
        <v>646984.16666666663</v>
      </c>
      <c r="F15" s="7">
        <f t="shared" si="0"/>
        <v>642402.66666666663</v>
      </c>
      <c r="G15" s="7">
        <f t="shared" si="0"/>
        <v>668673</v>
      </c>
      <c r="H15" s="7">
        <f t="shared" si="0"/>
        <v>608139.66666666663</v>
      </c>
      <c r="I15" s="7">
        <f t="shared" si="0"/>
        <v>634911.25</v>
      </c>
      <c r="J15" s="7">
        <f t="shared" si="0"/>
        <v>765896.5</v>
      </c>
    </row>
    <row r="16" spans="1:10" x14ac:dyDescent="0.25">
      <c r="A16" s="1" t="s">
        <v>6</v>
      </c>
      <c r="B16" s="8">
        <f>STDEV(B3:B14)</f>
        <v>132279.29905624158</v>
      </c>
      <c r="C16" s="8">
        <f t="shared" ref="C16:J16" si="1">STDEV(C3:C14)</f>
        <v>140892.41392540364</v>
      </c>
      <c r="D16" s="8">
        <f t="shared" si="1"/>
        <v>103972.92780258191</v>
      </c>
      <c r="E16" s="8">
        <f t="shared" si="1"/>
        <v>154529.57389846921</v>
      </c>
      <c r="F16" s="8">
        <f t="shared" si="1"/>
        <v>144576.25153865945</v>
      </c>
      <c r="G16" s="8">
        <f t="shared" si="1"/>
        <v>139422.39585388126</v>
      </c>
      <c r="H16" s="8">
        <f t="shared" si="1"/>
        <v>120177.50524826598</v>
      </c>
      <c r="I16" s="8">
        <f t="shared" si="1"/>
        <v>159339.69003137748</v>
      </c>
      <c r="J16" s="8">
        <f t="shared" si="1"/>
        <v>204483.74652479886</v>
      </c>
    </row>
    <row r="17" spans="1:11" x14ac:dyDescent="0.25">
      <c r="B17" s="24">
        <v>100</v>
      </c>
      <c r="C17" s="9">
        <f>(C15/$B$15)*100</f>
        <v>116.54415329000514</v>
      </c>
      <c r="D17" s="9">
        <f t="shared" ref="D17:J17" si="2">(D15/$B$15)*100</f>
        <v>115.21592639657301</v>
      </c>
      <c r="E17" s="9">
        <f t="shared" si="2"/>
        <v>109.2441468032993</v>
      </c>
      <c r="F17" s="9">
        <f t="shared" si="2"/>
        <v>108.47055436570076</v>
      </c>
      <c r="G17" s="9">
        <f t="shared" si="2"/>
        <v>112.90633548539064</v>
      </c>
      <c r="H17" s="9">
        <f t="shared" si="2"/>
        <v>102.68520072836841</v>
      </c>
      <c r="I17" s="9">
        <f t="shared" si="2"/>
        <v>107.20561858479216</v>
      </c>
      <c r="J17" s="9">
        <f t="shared" si="2"/>
        <v>129.32265423620589</v>
      </c>
    </row>
    <row r="18" spans="1:11" x14ac:dyDescent="0.25">
      <c r="B18">
        <f>((B16/B15)*100)/2</f>
        <v>11.167768787595977</v>
      </c>
      <c r="C18">
        <f t="shared" ref="C18:J18" si="3">((C16/C15)*100)/2</f>
        <v>10.206377984142943</v>
      </c>
      <c r="D18">
        <f t="shared" si="3"/>
        <v>7.6187247991838447</v>
      </c>
      <c r="E18">
        <f t="shared" si="3"/>
        <v>11.942299507468825</v>
      </c>
      <c r="F18">
        <f t="shared" si="3"/>
        <v>11.252774859173954</v>
      </c>
      <c r="G18">
        <f t="shared" si="3"/>
        <v>10.42530473444279</v>
      </c>
      <c r="H18">
        <f t="shared" si="3"/>
        <v>9.8807487683694912</v>
      </c>
      <c r="I18">
        <f t="shared" si="3"/>
        <v>12.548186067846293</v>
      </c>
      <c r="J18">
        <f t="shared" si="3"/>
        <v>13.349306761736008</v>
      </c>
    </row>
    <row r="20" spans="1:11" ht="15.75" thickBot="1" x14ac:dyDescent="0.3">
      <c r="A20" s="1" t="s">
        <v>9</v>
      </c>
      <c r="B20" t="s">
        <v>12</v>
      </c>
      <c r="C20" s="11">
        <f>AVERAGE(C3:C9,C11:C14)</f>
        <v>714617.90909090906</v>
      </c>
      <c r="D20" t="s">
        <v>12</v>
      </c>
      <c r="E20" t="s">
        <v>12</v>
      </c>
      <c r="F20" t="s">
        <v>12</v>
      </c>
      <c r="G20" t="s">
        <v>12</v>
      </c>
      <c r="H20" t="s">
        <v>12</v>
      </c>
      <c r="I20" t="s">
        <v>12</v>
      </c>
      <c r="J20" t="s">
        <v>12</v>
      </c>
    </row>
    <row r="21" spans="1:11" x14ac:dyDescent="0.25">
      <c r="A21" s="13" t="s">
        <v>10</v>
      </c>
      <c r="B21" s="14"/>
      <c r="C21" s="14"/>
      <c r="D21" s="14"/>
      <c r="E21" s="14"/>
      <c r="F21" s="14"/>
      <c r="G21" s="15" t="s">
        <v>13</v>
      </c>
      <c r="H21" s="15" t="s">
        <v>14</v>
      </c>
      <c r="I21" s="15" t="s">
        <v>15</v>
      </c>
      <c r="J21" s="16" t="s">
        <v>16</v>
      </c>
      <c r="K21" s="20" t="s">
        <v>33</v>
      </c>
    </row>
    <row r="22" spans="1:11" ht="15.75" thickBot="1" x14ac:dyDescent="0.3">
      <c r="A22" s="17" t="s">
        <v>11</v>
      </c>
      <c r="B22" s="18"/>
      <c r="C22" s="19" t="s">
        <v>17</v>
      </c>
      <c r="D22" s="19" t="s">
        <v>18</v>
      </c>
      <c r="E22" s="19" t="s">
        <v>15</v>
      </c>
      <c r="F22" s="19" t="s">
        <v>19</v>
      </c>
      <c r="G22" s="19" t="s">
        <v>71</v>
      </c>
      <c r="H22" s="19" t="s">
        <v>74</v>
      </c>
      <c r="I22" s="19" t="s">
        <v>75</v>
      </c>
      <c r="J22" s="25" t="s">
        <v>76</v>
      </c>
    </row>
    <row r="23" spans="1:11" x14ac:dyDescent="0.25">
      <c r="C23" s="22" t="s">
        <v>34</v>
      </c>
      <c r="D23" s="22" t="s">
        <v>39</v>
      </c>
      <c r="E23" s="22" t="s">
        <v>35</v>
      </c>
      <c r="F23" s="22" t="s">
        <v>37</v>
      </c>
      <c r="G23" s="22" t="s">
        <v>36</v>
      </c>
      <c r="H23" s="21" t="s">
        <v>38</v>
      </c>
      <c r="I23" s="22" t="s">
        <v>40</v>
      </c>
      <c r="J23" s="22" t="s">
        <v>41</v>
      </c>
      <c r="K23" s="23" t="s">
        <v>42</v>
      </c>
    </row>
    <row r="25" spans="1:11" x14ac:dyDescent="0.25">
      <c r="A25" s="1" t="s">
        <v>7</v>
      </c>
    </row>
    <row r="26" spans="1:11" ht="38.25" x14ac:dyDescent="0.25">
      <c r="B26" s="2" t="s">
        <v>1</v>
      </c>
      <c r="C26" s="2" t="s">
        <v>67</v>
      </c>
      <c r="D26" s="2" t="s">
        <v>61</v>
      </c>
      <c r="E26" s="2" t="s">
        <v>60</v>
      </c>
      <c r="F26" s="2" t="s">
        <v>62</v>
      </c>
      <c r="G26" s="2" t="s">
        <v>63</v>
      </c>
      <c r="H26" s="2" t="s">
        <v>64</v>
      </c>
      <c r="I26" s="2" t="s">
        <v>65</v>
      </c>
      <c r="J26" s="2" t="s">
        <v>66</v>
      </c>
    </row>
    <row r="27" spans="1:11" x14ac:dyDescent="0.25">
      <c r="A27" s="5" t="s">
        <v>2</v>
      </c>
      <c r="B27" s="4">
        <v>660597</v>
      </c>
      <c r="C27" s="4">
        <v>812551</v>
      </c>
      <c r="D27" s="4">
        <v>729896</v>
      </c>
      <c r="E27" s="4">
        <v>818044</v>
      </c>
      <c r="F27" s="4">
        <v>798764</v>
      </c>
      <c r="G27" s="4">
        <v>934680</v>
      </c>
      <c r="H27" s="4">
        <v>712546</v>
      </c>
      <c r="I27" s="4">
        <v>735483</v>
      </c>
      <c r="J27" s="4">
        <v>747572</v>
      </c>
    </row>
    <row r="28" spans="1:11" x14ac:dyDescent="0.25">
      <c r="B28" s="4">
        <v>747908</v>
      </c>
      <c r="C28" s="4">
        <v>801633</v>
      </c>
      <c r="D28" s="4">
        <v>831737</v>
      </c>
      <c r="E28" s="4">
        <v>770265</v>
      </c>
      <c r="F28" s="4">
        <v>960656</v>
      </c>
      <c r="G28" s="4">
        <v>862930</v>
      </c>
      <c r="H28" s="4">
        <v>728347</v>
      </c>
      <c r="I28" s="4">
        <v>877105</v>
      </c>
      <c r="J28" s="4">
        <v>1009534</v>
      </c>
    </row>
    <row r="29" spans="1:11" x14ac:dyDescent="0.25">
      <c r="B29" s="4">
        <v>837395</v>
      </c>
      <c r="C29" s="4">
        <v>820901</v>
      </c>
      <c r="D29" s="4">
        <v>813684</v>
      </c>
      <c r="E29" s="4">
        <v>863618</v>
      </c>
      <c r="F29" s="4">
        <v>795598</v>
      </c>
      <c r="G29" s="4">
        <v>866681</v>
      </c>
      <c r="H29" s="4">
        <v>831854</v>
      </c>
      <c r="I29" s="10">
        <v>1040943</v>
      </c>
      <c r="J29" s="4">
        <v>901397</v>
      </c>
    </row>
    <row r="30" spans="1:11" x14ac:dyDescent="0.25">
      <c r="A30" t="s">
        <v>0</v>
      </c>
      <c r="B30" s="4">
        <v>598455</v>
      </c>
      <c r="C30" s="4">
        <v>623785</v>
      </c>
      <c r="D30" s="4">
        <v>641208</v>
      </c>
      <c r="E30" s="4">
        <v>553258</v>
      </c>
      <c r="F30" s="4">
        <v>653018</v>
      </c>
      <c r="G30" s="4">
        <v>580405</v>
      </c>
      <c r="H30" s="4">
        <v>620345</v>
      </c>
      <c r="I30" s="4">
        <v>618895</v>
      </c>
      <c r="J30" s="4">
        <v>1022185</v>
      </c>
    </row>
    <row r="31" spans="1:11" x14ac:dyDescent="0.25">
      <c r="B31" s="4">
        <v>540548</v>
      </c>
      <c r="C31" s="4">
        <v>671203</v>
      </c>
      <c r="D31" s="4">
        <v>731228</v>
      </c>
      <c r="E31" s="4">
        <v>600682</v>
      </c>
      <c r="F31" s="4">
        <v>709881</v>
      </c>
      <c r="G31" s="4">
        <v>569162</v>
      </c>
      <c r="H31" s="4">
        <v>748683</v>
      </c>
      <c r="I31" s="4">
        <v>576125</v>
      </c>
      <c r="J31" s="4">
        <v>730915</v>
      </c>
    </row>
    <row r="32" spans="1:11" x14ac:dyDescent="0.25">
      <c r="B32" s="4">
        <v>705252</v>
      </c>
      <c r="C32" s="4">
        <v>668764</v>
      </c>
      <c r="D32" s="4">
        <v>660738</v>
      </c>
      <c r="E32" s="4">
        <v>720349</v>
      </c>
      <c r="F32" s="4">
        <v>564446</v>
      </c>
      <c r="G32" s="4">
        <v>624977</v>
      </c>
      <c r="H32" s="4">
        <v>676171</v>
      </c>
      <c r="I32" s="4">
        <v>699027</v>
      </c>
      <c r="J32" s="4">
        <v>693124</v>
      </c>
    </row>
    <row r="33" spans="1:11" x14ac:dyDescent="0.25">
      <c r="A33" s="3" t="s">
        <v>3</v>
      </c>
      <c r="B33" s="4">
        <v>418433</v>
      </c>
      <c r="C33" s="4">
        <v>546599</v>
      </c>
      <c r="D33" s="4">
        <v>545809</v>
      </c>
      <c r="E33" s="4">
        <v>403095</v>
      </c>
      <c r="F33" s="4">
        <v>478779</v>
      </c>
      <c r="G33" s="4">
        <v>687312</v>
      </c>
      <c r="H33" s="4">
        <v>436661</v>
      </c>
      <c r="I33" s="4">
        <v>429055</v>
      </c>
      <c r="J33" s="4">
        <v>424708</v>
      </c>
    </row>
    <row r="34" spans="1:11" x14ac:dyDescent="0.25">
      <c r="B34" s="4">
        <v>415104</v>
      </c>
      <c r="C34" s="4">
        <v>434687</v>
      </c>
      <c r="D34" s="4">
        <v>512619</v>
      </c>
      <c r="E34" s="4">
        <v>452421</v>
      </c>
      <c r="F34" s="4">
        <v>463262</v>
      </c>
      <c r="G34" s="4">
        <v>716814</v>
      </c>
      <c r="H34" s="4">
        <v>451982</v>
      </c>
      <c r="I34" s="4">
        <v>488377</v>
      </c>
      <c r="J34" s="4">
        <v>483104</v>
      </c>
    </row>
    <row r="35" spans="1:11" x14ac:dyDescent="0.25">
      <c r="B35" s="6">
        <v>427339</v>
      </c>
      <c r="C35" s="6">
        <v>1045024</v>
      </c>
      <c r="D35" s="6">
        <v>886804</v>
      </c>
      <c r="E35" s="6">
        <v>456932</v>
      </c>
      <c r="F35" s="6">
        <v>468855</v>
      </c>
      <c r="G35" s="6">
        <v>443950</v>
      </c>
      <c r="H35" s="6">
        <v>451126</v>
      </c>
      <c r="I35" s="6">
        <v>450016</v>
      </c>
      <c r="J35" s="6">
        <v>540896</v>
      </c>
    </row>
    <row r="36" spans="1:11" x14ac:dyDescent="0.25">
      <c r="A36" t="s">
        <v>4</v>
      </c>
      <c r="B36" s="4">
        <v>550284</v>
      </c>
      <c r="C36" s="4">
        <v>712668</v>
      </c>
      <c r="D36" s="4">
        <v>685873</v>
      </c>
      <c r="E36" s="4">
        <v>686529</v>
      </c>
      <c r="F36" s="4">
        <v>637045</v>
      </c>
      <c r="G36" s="4">
        <v>570644</v>
      </c>
      <c r="H36" s="4">
        <v>551995</v>
      </c>
      <c r="I36" s="4">
        <v>577628</v>
      </c>
      <c r="J36" s="4">
        <v>991898</v>
      </c>
    </row>
    <row r="37" spans="1:11" x14ac:dyDescent="0.25">
      <c r="B37" s="4">
        <v>695342</v>
      </c>
      <c r="C37" s="4">
        <v>652041</v>
      </c>
      <c r="D37" s="4">
        <v>684829</v>
      </c>
      <c r="E37" s="4">
        <v>693943</v>
      </c>
      <c r="F37" s="4">
        <v>622275</v>
      </c>
      <c r="G37" s="4">
        <v>667132</v>
      </c>
      <c r="H37" s="4">
        <v>571492</v>
      </c>
      <c r="I37" s="4">
        <v>593464</v>
      </c>
      <c r="J37" s="4">
        <v>851349</v>
      </c>
    </row>
    <row r="38" spans="1:11" x14ac:dyDescent="0.25">
      <c r="B38" s="4">
        <v>626740</v>
      </c>
      <c r="C38" s="4">
        <v>728654</v>
      </c>
      <c r="D38" s="4">
        <v>594025</v>
      </c>
      <c r="E38" s="4">
        <v>818408</v>
      </c>
      <c r="F38" s="4">
        <v>606503</v>
      </c>
      <c r="G38" s="4">
        <v>657294</v>
      </c>
      <c r="H38" s="4">
        <v>588746</v>
      </c>
      <c r="I38" s="4">
        <v>670198</v>
      </c>
      <c r="J38" s="4">
        <v>947008</v>
      </c>
    </row>
    <row r="39" spans="1:11" x14ac:dyDescent="0.25">
      <c r="A39" s="1" t="s">
        <v>5</v>
      </c>
      <c r="B39" s="7">
        <f>AVERAGE(B27:B38)</f>
        <v>601949.75</v>
      </c>
      <c r="C39" s="7">
        <f t="shared" ref="C39" si="4">AVERAGE(C27:C38)</f>
        <v>709875.83333333337</v>
      </c>
      <c r="D39" s="7">
        <f t="shared" ref="D39" si="5">AVERAGE(D27:D38)</f>
        <v>693204.16666666663</v>
      </c>
      <c r="E39" s="7">
        <f t="shared" ref="E39" si="6">AVERAGE(E27:E38)</f>
        <v>653128.66666666663</v>
      </c>
      <c r="F39" s="7">
        <f t="shared" ref="F39" si="7">AVERAGE(F27:F38)</f>
        <v>646590.16666666663</v>
      </c>
      <c r="G39" s="7">
        <f t="shared" ref="G39" si="8">AVERAGE(G27:G38)</f>
        <v>681831.75</v>
      </c>
      <c r="H39" s="7">
        <f t="shared" ref="H39" si="9">AVERAGE(H27:H38)</f>
        <v>614162.33333333337</v>
      </c>
      <c r="I39" s="7">
        <f t="shared" ref="I39" si="10">AVERAGE(I27:I38)</f>
        <v>646359.66666666663</v>
      </c>
      <c r="J39" s="7">
        <f t="shared" ref="J39" si="11">AVERAGE(J27:J38)</f>
        <v>778640.83333333337</v>
      </c>
    </row>
    <row r="40" spans="1:11" x14ac:dyDescent="0.25">
      <c r="A40" s="1" t="s">
        <v>6</v>
      </c>
      <c r="B40" s="8">
        <f>STDEV(B27:B38)</f>
        <v>136753.3226707025</v>
      </c>
      <c r="C40" s="8">
        <f t="shared" ref="C40:J40" si="12">STDEV(C27:C38)</f>
        <v>153830.88505937794</v>
      </c>
      <c r="D40" s="8">
        <f t="shared" si="12"/>
        <v>113631.83035882594</v>
      </c>
      <c r="E40" s="8">
        <f t="shared" si="12"/>
        <v>157785.61616569461</v>
      </c>
      <c r="F40" s="8">
        <f t="shared" si="12"/>
        <v>150888.63462400672</v>
      </c>
      <c r="G40" s="8">
        <f t="shared" si="12"/>
        <v>144012.24606964065</v>
      </c>
      <c r="H40" s="8">
        <f t="shared" si="12"/>
        <v>128914.28092717163</v>
      </c>
      <c r="I40" s="8">
        <f t="shared" si="12"/>
        <v>176883.21388950059</v>
      </c>
      <c r="J40" s="8">
        <f t="shared" si="12"/>
        <v>210302.01743978218</v>
      </c>
    </row>
    <row r="41" spans="1:11" x14ac:dyDescent="0.25">
      <c r="B41" s="24">
        <v>100</v>
      </c>
      <c r="C41" s="9">
        <f t="shared" ref="C41:J41" si="13">(C39/$B$39)*100</f>
        <v>117.92941741953267</v>
      </c>
      <c r="D41" s="9">
        <f t="shared" si="13"/>
        <v>115.15980639026209</v>
      </c>
      <c r="E41" s="9">
        <f t="shared" si="13"/>
        <v>108.50219086670717</v>
      </c>
      <c r="F41" s="9">
        <f t="shared" si="13"/>
        <v>107.41597062988508</v>
      </c>
      <c r="G41" s="9">
        <f t="shared" si="13"/>
        <v>113.27054293153208</v>
      </c>
      <c r="H41" s="9">
        <f t="shared" si="13"/>
        <v>102.02883767844963</v>
      </c>
      <c r="I41" s="9">
        <f t="shared" si="13"/>
        <v>107.37767839702013</v>
      </c>
      <c r="J41" s="9">
        <f t="shared" si="13"/>
        <v>129.35312845189046</v>
      </c>
    </row>
    <row r="42" spans="1:11" x14ac:dyDescent="0.25">
      <c r="B42">
        <f>((B40/B39)*100)/2</f>
        <v>11.359197563476227</v>
      </c>
      <c r="C42">
        <f t="shared" ref="C42:J42" si="14">((C40/C39)*100)/2</f>
        <v>10.835055782716314</v>
      </c>
      <c r="D42">
        <f t="shared" si="14"/>
        <v>8.1961300741478968</v>
      </c>
      <c r="E42">
        <f t="shared" si="14"/>
        <v>12.079213807210113</v>
      </c>
      <c r="F42">
        <f t="shared" si="14"/>
        <v>11.668027322614201</v>
      </c>
      <c r="G42">
        <f t="shared" si="14"/>
        <v>10.560687887418021</v>
      </c>
      <c r="H42">
        <f t="shared" si="14"/>
        <v>10.495130841669841</v>
      </c>
      <c r="I42">
        <f t="shared" si="14"/>
        <v>13.683033070558286</v>
      </c>
      <c r="J42">
        <f t="shared" si="14"/>
        <v>13.504430312207417</v>
      </c>
    </row>
    <row r="44" spans="1:11" ht="15.75" thickBot="1" x14ac:dyDescent="0.3">
      <c r="A44" s="1" t="s">
        <v>9</v>
      </c>
      <c r="B44" t="s">
        <v>12</v>
      </c>
      <c r="C44" t="s">
        <v>12</v>
      </c>
      <c r="D44" t="s">
        <v>12</v>
      </c>
      <c r="E44" t="s">
        <v>12</v>
      </c>
      <c r="F44" t="s">
        <v>12</v>
      </c>
      <c r="G44" t="s">
        <v>12</v>
      </c>
      <c r="H44" t="s">
        <v>12</v>
      </c>
      <c r="I44" s="11">
        <f>AVERAGE(I27:I28,I30:I38)</f>
        <v>610488.45454545459</v>
      </c>
      <c r="J44" t="s">
        <v>12</v>
      </c>
    </row>
    <row r="45" spans="1:11" x14ac:dyDescent="0.25">
      <c r="A45" s="13" t="s">
        <v>10</v>
      </c>
      <c r="B45" s="14"/>
      <c r="C45" s="14"/>
      <c r="D45" s="14"/>
      <c r="E45" s="14"/>
      <c r="F45" s="14"/>
      <c r="G45" s="15" t="s">
        <v>20</v>
      </c>
      <c r="H45" s="15" t="s">
        <v>16</v>
      </c>
      <c r="I45" s="15" t="s">
        <v>21</v>
      </c>
      <c r="J45" s="16" t="s">
        <v>22</v>
      </c>
      <c r="K45" s="20" t="s">
        <v>33</v>
      </c>
    </row>
    <row r="46" spans="1:11" ht="15.75" thickBot="1" x14ac:dyDescent="0.3">
      <c r="A46" s="17" t="s">
        <v>11</v>
      </c>
      <c r="B46" s="18"/>
      <c r="C46" s="19" t="s">
        <v>23</v>
      </c>
      <c r="D46" s="19" t="s">
        <v>24</v>
      </c>
      <c r="E46" s="19" t="s">
        <v>25</v>
      </c>
      <c r="F46" s="19" t="s">
        <v>26</v>
      </c>
      <c r="G46" s="19" t="s">
        <v>71</v>
      </c>
      <c r="H46" s="19" t="s">
        <v>20</v>
      </c>
      <c r="I46" s="19" t="s">
        <v>72</v>
      </c>
      <c r="J46" s="25" t="s">
        <v>73</v>
      </c>
    </row>
    <row r="47" spans="1:11" x14ac:dyDescent="0.25">
      <c r="C47" s="22" t="s">
        <v>43</v>
      </c>
      <c r="D47" s="22" t="s">
        <v>48</v>
      </c>
      <c r="E47" s="22" t="s">
        <v>44</v>
      </c>
      <c r="F47" s="22" t="s">
        <v>46</v>
      </c>
      <c r="G47" s="22" t="s">
        <v>45</v>
      </c>
      <c r="H47" s="22" t="s">
        <v>47</v>
      </c>
      <c r="I47" s="22" t="s">
        <v>49</v>
      </c>
      <c r="J47" s="22" t="s">
        <v>50</v>
      </c>
      <c r="K47" s="23" t="s">
        <v>42</v>
      </c>
    </row>
    <row r="50" spans="1:10" x14ac:dyDescent="0.25">
      <c r="A50" s="1" t="s">
        <v>8</v>
      </c>
    </row>
    <row r="51" spans="1:10" ht="38.25" x14ac:dyDescent="0.25">
      <c r="B51" s="2" t="s">
        <v>1</v>
      </c>
      <c r="C51" s="2" t="s">
        <v>67</v>
      </c>
      <c r="D51" s="2" t="s">
        <v>61</v>
      </c>
      <c r="E51" s="2" t="s">
        <v>60</v>
      </c>
      <c r="F51" s="2" t="s">
        <v>62</v>
      </c>
      <c r="G51" s="2" t="s">
        <v>63</v>
      </c>
      <c r="H51" s="2" t="s">
        <v>64</v>
      </c>
      <c r="I51" s="2" t="s">
        <v>65</v>
      </c>
      <c r="J51" s="2" t="s">
        <v>66</v>
      </c>
    </row>
    <row r="52" spans="1:10" x14ac:dyDescent="0.25">
      <c r="A52" s="5" t="s">
        <v>2</v>
      </c>
      <c r="B52" s="4">
        <v>683586</v>
      </c>
      <c r="C52" s="4">
        <v>855987</v>
      </c>
      <c r="D52" s="4">
        <v>771065</v>
      </c>
      <c r="E52" s="4">
        <v>850767</v>
      </c>
      <c r="F52" s="4">
        <v>823514</v>
      </c>
      <c r="G52" s="4">
        <v>973149</v>
      </c>
      <c r="H52" s="4">
        <v>736011</v>
      </c>
      <c r="I52" s="4">
        <v>752288</v>
      </c>
      <c r="J52" s="4">
        <v>787697</v>
      </c>
    </row>
    <row r="53" spans="1:10" x14ac:dyDescent="0.25">
      <c r="B53" s="4">
        <v>768626</v>
      </c>
      <c r="C53" s="4">
        <v>836676</v>
      </c>
      <c r="D53" s="4">
        <v>863266</v>
      </c>
      <c r="E53" s="4">
        <v>791574</v>
      </c>
      <c r="F53" s="4">
        <v>998376</v>
      </c>
      <c r="G53" s="4">
        <v>887788</v>
      </c>
      <c r="H53" s="4">
        <v>766400</v>
      </c>
      <c r="I53" s="4">
        <v>917954</v>
      </c>
      <c r="J53" s="4">
        <v>1085203</v>
      </c>
    </row>
    <row r="54" spans="1:10" x14ac:dyDescent="0.25">
      <c r="B54" s="4">
        <v>853437</v>
      </c>
      <c r="C54" s="4">
        <v>818343</v>
      </c>
      <c r="D54" s="4">
        <v>845557</v>
      </c>
      <c r="E54" s="4">
        <v>906506</v>
      </c>
      <c r="F54" s="4">
        <v>814654</v>
      </c>
      <c r="G54" s="4">
        <v>894000</v>
      </c>
      <c r="H54" s="4">
        <v>861375</v>
      </c>
      <c r="I54" s="10">
        <v>1096336</v>
      </c>
      <c r="J54" s="4">
        <v>948970</v>
      </c>
    </row>
    <row r="55" spans="1:10" x14ac:dyDescent="0.25">
      <c r="A55" t="s">
        <v>0</v>
      </c>
      <c r="B55" s="4">
        <v>618938</v>
      </c>
      <c r="C55" s="4">
        <v>649986</v>
      </c>
      <c r="D55" s="4">
        <v>665284</v>
      </c>
      <c r="E55" s="4">
        <v>564873</v>
      </c>
      <c r="F55" s="4">
        <v>659512</v>
      </c>
      <c r="G55" s="4">
        <v>599081</v>
      </c>
      <c r="H55" s="4">
        <v>635952</v>
      </c>
      <c r="I55" s="4">
        <v>642478</v>
      </c>
      <c r="J55" s="4">
        <v>1079922</v>
      </c>
    </row>
    <row r="56" spans="1:10" x14ac:dyDescent="0.25">
      <c r="B56" s="4">
        <v>554086</v>
      </c>
      <c r="C56" s="4">
        <v>702822</v>
      </c>
      <c r="D56" s="4">
        <v>761679</v>
      </c>
      <c r="E56" s="4">
        <v>628820</v>
      </c>
      <c r="F56" s="4">
        <v>725851</v>
      </c>
      <c r="G56" s="4">
        <v>582631</v>
      </c>
      <c r="H56" s="4">
        <v>782502</v>
      </c>
      <c r="I56" s="4">
        <v>597825</v>
      </c>
      <c r="J56" s="4">
        <v>755686</v>
      </c>
    </row>
    <row r="57" spans="1:10" x14ac:dyDescent="0.25">
      <c r="B57" s="4">
        <v>746359</v>
      </c>
      <c r="C57" s="4">
        <v>696073</v>
      </c>
      <c r="D57" s="4">
        <v>692545</v>
      </c>
      <c r="E57" s="4">
        <v>741619</v>
      </c>
      <c r="F57" s="4">
        <v>581469</v>
      </c>
      <c r="G57" s="4">
        <v>647451</v>
      </c>
      <c r="H57" s="4">
        <v>698453</v>
      </c>
      <c r="I57" s="4">
        <v>719731</v>
      </c>
      <c r="J57" s="4">
        <v>721728</v>
      </c>
    </row>
    <row r="58" spans="1:10" x14ac:dyDescent="0.25">
      <c r="A58" s="3" t="s">
        <v>3</v>
      </c>
      <c r="B58" s="4">
        <v>439251</v>
      </c>
      <c r="C58" s="4">
        <v>568201</v>
      </c>
      <c r="D58" s="4">
        <v>576563</v>
      </c>
      <c r="E58" s="4">
        <v>411872</v>
      </c>
      <c r="F58" s="4">
        <v>491990</v>
      </c>
      <c r="G58" s="4">
        <v>728725</v>
      </c>
      <c r="H58" s="4">
        <v>450104</v>
      </c>
      <c r="I58" s="4">
        <v>438232</v>
      </c>
      <c r="J58" s="4">
        <v>425568</v>
      </c>
    </row>
    <row r="59" spans="1:10" x14ac:dyDescent="0.25">
      <c r="B59" s="4">
        <v>435140</v>
      </c>
      <c r="C59" s="4">
        <v>459518</v>
      </c>
      <c r="D59" s="4">
        <v>532735</v>
      </c>
      <c r="E59" s="4">
        <v>463514</v>
      </c>
      <c r="F59" s="4">
        <v>476662</v>
      </c>
      <c r="G59" s="4">
        <v>755340</v>
      </c>
      <c r="H59" s="4">
        <v>466246</v>
      </c>
      <c r="I59" s="4">
        <v>500031</v>
      </c>
      <c r="J59" s="4">
        <v>494111</v>
      </c>
    </row>
    <row r="60" spans="1:10" x14ac:dyDescent="0.25">
      <c r="B60" s="6">
        <v>445651</v>
      </c>
      <c r="C60" s="12">
        <v>1125306</v>
      </c>
      <c r="D60" s="6">
        <v>949201</v>
      </c>
      <c r="E60" s="6">
        <v>470526</v>
      </c>
      <c r="F60" s="6">
        <v>482318</v>
      </c>
      <c r="G60" s="6">
        <v>460975</v>
      </c>
      <c r="H60" s="6">
        <v>460014</v>
      </c>
      <c r="I60" s="6">
        <v>463223</v>
      </c>
      <c r="J60" s="6">
        <v>554506</v>
      </c>
    </row>
    <row r="61" spans="1:10" x14ac:dyDescent="0.25">
      <c r="A61" t="s">
        <v>4</v>
      </c>
      <c r="B61" s="4">
        <v>556012</v>
      </c>
      <c r="C61" s="4">
        <v>717239</v>
      </c>
      <c r="D61" s="4">
        <v>701335</v>
      </c>
      <c r="E61" s="4">
        <v>687032</v>
      </c>
      <c r="F61" s="4">
        <v>646232</v>
      </c>
      <c r="G61" s="4">
        <v>581446</v>
      </c>
      <c r="H61" s="4">
        <v>554356</v>
      </c>
      <c r="I61" s="4">
        <v>592110</v>
      </c>
      <c r="J61" s="4">
        <v>990781</v>
      </c>
    </row>
    <row r="62" spans="1:10" x14ac:dyDescent="0.25">
      <c r="B62" s="4">
        <v>710799</v>
      </c>
      <c r="C62" s="4">
        <v>662814</v>
      </c>
      <c r="D62" s="4">
        <v>704850</v>
      </c>
      <c r="E62" s="4">
        <v>701230</v>
      </c>
      <c r="F62" s="4">
        <v>619797</v>
      </c>
      <c r="G62" s="4">
        <v>673928</v>
      </c>
      <c r="H62" s="4">
        <v>577095</v>
      </c>
      <c r="I62" s="4">
        <v>597493</v>
      </c>
      <c r="J62" s="4">
        <v>849480</v>
      </c>
    </row>
    <row r="63" spans="1:10" x14ac:dyDescent="0.25">
      <c r="B63" s="4">
        <v>631273</v>
      </c>
      <c r="C63" s="4">
        <v>735196</v>
      </c>
      <c r="D63" s="4">
        <v>609815</v>
      </c>
      <c r="E63" s="4">
        <v>815098</v>
      </c>
      <c r="F63" s="4">
        <v>609827</v>
      </c>
      <c r="G63" s="4">
        <v>664673</v>
      </c>
      <c r="H63" s="4">
        <v>598600</v>
      </c>
      <c r="I63" s="4">
        <v>680506</v>
      </c>
      <c r="J63" s="4">
        <v>945966</v>
      </c>
    </row>
    <row r="64" spans="1:10" x14ac:dyDescent="0.25">
      <c r="A64" s="1" t="s">
        <v>5</v>
      </c>
      <c r="B64" s="7">
        <f>AVERAGE(B52:B63)</f>
        <v>620263.16666666663</v>
      </c>
      <c r="C64" s="7">
        <f t="shared" ref="C64" si="15">AVERAGE(C52:C63)</f>
        <v>735680.08333333337</v>
      </c>
      <c r="D64" s="7">
        <f t="shared" ref="D64" si="16">AVERAGE(D52:D63)</f>
        <v>722824.58333333337</v>
      </c>
      <c r="E64" s="7">
        <f t="shared" ref="E64" si="17">AVERAGE(E52:E63)</f>
        <v>669452.58333333337</v>
      </c>
      <c r="F64" s="7">
        <f t="shared" ref="F64" si="18">AVERAGE(F52:F63)</f>
        <v>660850.16666666663</v>
      </c>
      <c r="G64" s="7">
        <f t="shared" ref="G64" si="19">AVERAGE(G52:G63)</f>
        <v>704098.91666666663</v>
      </c>
      <c r="H64" s="7">
        <f t="shared" ref="H64" si="20">AVERAGE(H52:H63)</f>
        <v>632259</v>
      </c>
      <c r="I64" s="7">
        <f t="shared" ref="I64" si="21">AVERAGE(I52:I63)</f>
        <v>666517.25</v>
      </c>
      <c r="J64" s="7">
        <f t="shared" ref="J64" si="22">AVERAGE(J52:J63)</f>
        <v>803301.5</v>
      </c>
    </row>
    <row r="65" spans="1:27" x14ac:dyDescent="0.25">
      <c r="A65" s="1" t="s">
        <v>6</v>
      </c>
      <c r="B65" s="8">
        <f>STDEV(B52:B63)</f>
        <v>138381.63526266674</v>
      </c>
      <c r="C65" s="8">
        <f t="shared" ref="C65:J65" si="23">STDEV(C52:C63)</f>
        <v>166042.65780951292</v>
      </c>
      <c r="D65" s="8">
        <f t="shared" si="23"/>
        <v>122541.4398349009</v>
      </c>
      <c r="E65" s="8">
        <f t="shared" si="23"/>
        <v>163106.33405428746</v>
      </c>
      <c r="F65" s="8">
        <f t="shared" si="23"/>
        <v>157648.13715234978</v>
      </c>
      <c r="G65" s="8">
        <f t="shared" si="23"/>
        <v>151067.11594908492</v>
      </c>
      <c r="H65" s="8">
        <f t="shared" si="23"/>
        <v>137799.14321543908</v>
      </c>
      <c r="I65" s="8">
        <f t="shared" si="23"/>
        <v>189522.43392136265</v>
      </c>
      <c r="J65" s="8">
        <f t="shared" si="23"/>
        <v>222421.87193239134</v>
      </c>
    </row>
    <row r="66" spans="1:27" x14ac:dyDescent="0.25">
      <c r="B66" s="24">
        <v>100</v>
      </c>
      <c r="C66" s="9">
        <f t="shared" ref="C66:J66" si="24">(C64/$B$64)*100</f>
        <v>118.60773343787679</v>
      </c>
      <c r="D66" s="9">
        <f t="shared" si="24"/>
        <v>116.53514543154937</v>
      </c>
      <c r="E66" s="9">
        <f t="shared" si="24"/>
        <v>107.93041072082576</v>
      </c>
      <c r="F66" s="9">
        <f t="shared" si="24"/>
        <v>106.54351284763806</v>
      </c>
      <c r="G66" s="9">
        <f t="shared" si="24"/>
        <v>113.5161580608661</v>
      </c>
      <c r="H66" s="9">
        <f t="shared" si="24"/>
        <v>101.93399092159538</v>
      </c>
      <c r="I66" s="9">
        <f t="shared" si="24"/>
        <v>107.45717073317536</v>
      </c>
      <c r="J66" s="9">
        <f t="shared" si="24"/>
        <v>129.50978603436874</v>
      </c>
    </row>
    <row r="67" spans="1:27" x14ac:dyDescent="0.25">
      <c r="B67">
        <f>((B65/B64)*100)/2</f>
        <v>11.155074386114073</v>
      </c>
      <c r="C67">
        <f t="shared" ref="C67:J67" si="25">((C65/C64)*100)/2</f>
        <v>11.284977096102773</v>
      </c>
      <c r="D67">
        <f t="shared" si="25"/>
        <v>8.4765683583834637</v>
      </c>
      <c r="E67">
        <f t="shared" si="25"/>
        <v>12.182067715845506</v>
      </c>
      <c r="F67">
        <f t="shared" si="25"/>
        <v>11.927676280050607</v>
      </c>
      <c r="G67">
        <f t="shared" si="25"/>
        <v>10.727691264195119</v>
      </c>
      <c r="H67">
        <f t="shared" si="25"/>
        <v>10.897365100017483</v>
      </c>
      <c r="I67">
        <f t="shared" si="25"/>
        <v>14.217369011931998</v>
      </c>
      <c r="J67">
        <f t="shared" si="25"/>
        <v>13.844233574342343</v>
      </c>
    </row>
    <row r="69" spans="1:27" ht="15.75" thickBot="1" x14ac:dyDescent="0.3">
      <c r="A69" s="1" t="s">
        <v>9</v>
      </c>
      <c r="B69" t="s">
        <v>12</v>
      </c>
      <c r="C69" s="11">
        <f>AVERAGE(C52:C63)</f>
        <v>735680.08333333337</v>
      </c>
      <c r="D69" t="s">
        <v>12</v>
      </c>
      <c r="E69" t="s">
        <v>12</v>
      </c>
      <c r="F69" t="s">
        <v>12</v>
      </c>
      <c r="G69" t="s">
        <v>12</v>
      </c>
      <c r="H69" t="s">
        <v>12</v>
      </c>
      <c r="I69" s="11">
        <f>AVERAGE(I52:I53,I55:I63)</f>
        <v>627442.81818181823</v>
      </c>
      <c r="J69" t="s">
        <v>12</v>
      </c>
    </row>
    <row r="70" spans="1:27" x14ac:dyDescent="0.25">
      <c r="A70" s="13" t="s">
        <v>10</v>
      </c>
      <c r="B70" s="14"/>
      <c r="C70" s="14"/>
      <c r="D70" s="14"/>
      <c r="E70" s="14"/>
      <c r="F70" s="14"/>
      <c r="G70" s="15" t="s">
        <v>27</v>
      </c>
      <c r="H70" s="15" t="s">
        <v>28</v>
      </c>
      <c r="I70" s="15" t="s">
        <v>14</v>
      </c>
      <c r="J70" s="16" t="s">
        <v>29</v>
      </c>
      <c r="K70" s="20" t="s">
        <v>33</v>
      </c>
    </row>
    <row r="71" spans="1:27" ht="15.75" thickBot="1" x14ac:dyDescent="0.3">
      <c r="A71" s="17" t="s">
        <v>11</v>
      </c>
      <c r="B71" s="18"/>
      <c r="C71" s="19" t="s">
        <v>30</v>
      </c>
      <c r="D71" s="19" t="s">
        <v>18</v>
      </c>
      <c r="E71" s="19" t="s">
        <v>31</v>
      </c>
      <c r="F71" s="19" t="s">
        <v>32</v>
      </c>
      <c r="G71" s="19" t="s">
        <v>69</v>
      </c>
      <c r="H71" s="19" t="s">
        <v>20</v>
      </c>
      <c r="I71" s="19" t="s">
        <v>27</v>
      </c>
      <c r="J71" s="25" t="s">
        <v>70</v>
      </c>
      <c r="AA71" t="s">
        <v>68</v>
      </c>
    </row>
    <row r="72" spans="1:27" x14ac:dyDescent="0.25">
      <c r="C72" s="22" t="s">
        <v>51</v>
      </c>
      <c r="D72" s="21" t="s">
        <v>56</v>
      </c>
      <c r="E72" s="22" t="s">
        <v>52</v>
      </c>
      <c r="F72" s="22" t="s">
        <v>54</v>
      </c>
      <c r="G72" s="22" t="s">
        <v>53</v>
      </c>
      <c r="H72" s="22" t="s">
        <v>55</v>
      </c>
      <c r="I72" s="22" t="s">
        <v>58</v>
      </c>
      <c r="J72" s="22" t="s">
        <v>57</v>
      </c>
      <c r="K72" s="23" t="s">
        <v>42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Wnuk Ewa</dc:creator>
  <cp:lastModifiedBy>Wnuk Ewa</cp:lastModifiedBy>
  <dcterms:created xsi:type="dcterms:W3CDTF">2023-03-13T09:43:41Z</dcterms:created>
  <dcterms:modified xsi:type="dcterms:W3CDTF">2023-12-07T09:36:54Z</dcterms:modified>
</cp:coreProperties>
</file>