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niatura\interakcja Cd-EGCG\"/>
    </mc:Choice>
  </mc:AlternateContent>
  <bookViews>
    <workbookView xWindow="0" yWindow="0" windowWidth="16980" windowHeight="8085"/>
  </bookViews>
  <sheets>
    <sheet name="Arkusz1" sheetId="1" r:id="rId1"/>
    <sheet name="Dwuczynnikow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1" l="1"/>
  <c r="D42" i="1"/>
  <c r="E42" i="1"/>
  <c r="F42" i="1"/>
  <c r="G42" i="1"/>
  <c r="H42" i="1"/>
  <c r="I42" i="1"/>
  <c r="J42" i="1"/>
  <c r="K42" i="1"/>
  <c r="L42" i="1"/>
  <c r="M42" i="1"/>
  <c r="B42" i="1"/>
  <c r="D16" i="1" l="1"/>
  <c r="E16" i="1"/>
  <c r="F16" i="1"/>
  <c r="G16" i="1"/>
  <c r="H16" i="1"/>
  <c r="I16" i="1"/>
  <c r="J16" i="1"/>
  <c r="K16" i="1"/>
  <c r="L16" i="1"/>
  <c r="M16" i="1"/>
  <c r="C16" i="1"/>
  <c r="D41" i="1"/>
  <c r="E41" i="1"/>
  <c r="F41" i="1"/>
  <c r="G41" i="1"/>
  <c r="H41" i="1"/>
  <c r="I41" i="1"/>
  <c r="J41" i="1"/>
  <c r="K41" i="1"/>
  <c r="L41" i="1"/>
  <c r="M41" i="1"/>
  <c r="C41" i="1"/>
  <c r="M46" i="1" l="1"/>
  <c r="K46" i="1"/>
  <c r="H46" i="1"/>
  <c r="D46" i="1"/>
  <c r="C46" i="1"/>
  <c r="L19" i="1" l="1"/>
  <c r="K19" i="1"/>
  <c r="J19" i="1"/>
  <c r="M40" i="1" l="1"/>
  <c r="L40" i="1"/>
  <c r="K40" i="1"/>
  <c r="J40" i="1"/>
  <c r="I40" i="1"/>
  <c r="H40" i="1"/>
  <c r="G40" i="1"/>
  <c r="F40" i="1"/>
  <c r="E40" i="1"/>
  <c r="D40" i="1"/>
  <c r="C40" i="1"/>
  <c r="B40" i="1"/>
  <c r="M39" i="1"/>
  <c r="L39" i="1"/>
  <c r="K39" i="1"/>
  <c r="J39" i="1"/>
  <c r="I39" i="1"/>
  <c r="H39" i="1"/>
  <c r="G39" i="1"/>
  <c r="F39" i="1"/>
  <c r="E39" i="1"/>
  <c r="D39" i="1"/>
  <c r="C39" i="1"/>
  <c r="B39" i="1"/>
  <c r="C15" i="1"/>
  <c r="D15" i="1"/>
  <c r="E15" i="1"/>
  <c r="F15" i="1"/>
  <c r="G15" i="1"/>
  <c r="H15" i="1"/>
  <c r="I15" i="1"/>
  <c r="J15" i="1"/>
  <c r="K15" i="1"/>
  <c r="L15" i="1"/>
  <c r="M15" i="1"/>
  <c r="B15" i="1"/>
  <c r="C14" i="1"/>
  <c r="D14" i="1"/>
  <c r="E14" i="1"/>
  <c r="F14" i="1"/>
  <c r="G14" i="1"/>
  <c r="H14" i="1"/>
  <c r="I14" i="1"/>
  <c r="J14" i="1"/>
  <c r="K14" i="1"/>
  <c r="L14" i="1"/>
  <c r="M14" i="1"/>
  <c r="B14" i="1"/>
</calcChain>
</file>

<file path=xl/sharedStrings.xml><?xml version="1.0" encoding="utf-8"?>
<sst xmlns="http://schemas.openxmlformats.org/spreadsheetml/2006/main" count="110" uniqueCount="78">
  <si>
    <t>FLUORESCENCJA</t>
  </si>
  <si>
    <t>K</t>
  </si>
  <si>
    <t>Cd 5 uM</t>
  </si>
  <si>
    <t>Cd 10 uM</t>
  </si>
  <si>
    <t>EGCG 0,5 uM</t>
  </si>
  <si>
    <t>EGCG 1 uM</t>
  </si>
  <si>
    <t>EGCG 5uM</t>
  </si>
  <si>
    <t>EGCG 0,5 uM Cd 5 uM</t>
  </si>
  <si>
    <t>EGCG 1 uM Cd 5 uM</t>
  </si>
  <si>
    <t>EGCG 5 uM Cd 5 uM</t>
  </si>
  <si>
    <t>EGCG 0,5 uMCd 10 uM</t>
  </si>
  <si>
    <t>EGCG 1 uM Cd 10 uM</t>
  </si>
  <si>
    <t>EGCG 5 uM Cd 10 uM</t>
  </si>
  <si>
    <t>25.01.</t>
  </si>
  <si>
    <t>1.02.</t>
  </si>
  <si>
    <t>średnia</t>
  </si>
  <si>
    <t>ABSORBANCJA</t>
  </si>
  <si>
    <t>odch.str.</t>
  </si>
  <si>
    <t>outliers</t>
  </si>
  <si>
    <t>brak</t>
  </si>
  <si>
    <t>K-</t>
  </si>
  <si>
    <t>Cd-EGCG/Cd</t>
  </si>
  <si>
    <t>p=0,6842</t>
  </si>
  <si>
    <t>p=0,1903</t>
  </si>
  <si>
    <t>p=0,02665</t>
  </si>
  <si>
    <t>p=0,06525</t>
  </si>
  <si>
    <t>p=0,3154</t>
  </si>
  <si>
    <t>p=0,07526</t>
  </si>
  <si>
    <t>p=0,00001</t>
  </si>
  <si>
    <t>p=0,8534</t>
  </si>
  <si>
    <t>p=0,5288</t>
  </si>
  <si>
    <t>p=0,2475</t>
  </si>
  <si>
    <t>M-W</t>
  </si>
  <si>
    <t>p=0,002612</t>
  </si>
  <si>
    <t>p=0,1198</t>
  </si>
  <si>
    <t>p=0,07878</t>
  </si>
  <si>
    <t>p=0,000278</t>
  </si>
  <si>
    <t>p=0,5452</t>
  </si>
  <si>
    <t>p=0,05243</t>
  </si>
  <si>
    <t>p=0,01722</t>
  </si>
  <si>
    <t>p=0,00002165</t>
  </si>
  <si>
    <t>p=0,02084</t>
  </si>
  <si>
    <t>p=0,004135</t>
  </si>
  <si>
    <t>p=0,002626</t>
  </si>
  <si>
    <t>Cd 5xEGCG 0,5</t>
  </si>
  <si>
    <t>p=0,670</t>
  </si>
  <si>
    <t>p=0,901</t>
  </si>
  <si>
    <t>p&lt;0,001</t>
  </si>
  <si>
    <t>p=0,356</t>
  </si>
  <si>
    <t>p=0,22</t>
  </si>
  <si>
    <t>p=0,55</t>
  </si>
  <si>
    <t>p=0,679</t>
  </si>
  <si>
    <t>p=0,794</t>
  </si>
  <si>
    <t>p=0,5</t>
  </si>
  <si>
    <t>p=0,578</t>
  </si>
  <si>
    <t>Dwuczynnikowa</t>
  </si>
  <si>
    <t>p=0,007</t>
  </si>
  <si>
    <t>p=0,085</t>
  </si>
  <si>
    <t>p=0,013</t>
  </si>
  <si>
    <t>p=0,284</t>
  </si>
  <si>
    <t>p=0,001</t>
  </si>
  <si>
    <t>p=0,165</t>
  </si>
  <si>
    <t>p=0,354</t>
  </si>
  <si>
    <t>p=0,862</t>
  </si>
  <si>
    <t>dwuczynnikowa</t>
  </si>
  <si>
    <r>
      <t xml:space="preserve">Cd 5 </t>
    </r>
    <r>
      <rPr>
        <b/>
        <sz val="10"/>
        <color indexed="8"/>
        <rFont val="Calibri"/>
        <family val="2"/>
        <charset val="238"/>
      </rPr>
      <t>µ</t>
    </r>
    <r>
      <rPr>
        <b/>
        <sz val="10"/>
        <color indexed="8"/>
        <rFont val="Arial"/>
        <family val="2"/>
        <charset val="238"/>
      </rPr>
      <t>M</t>
    </r>
  </si>
  <si>
    <t>Cd 10 µM</t>
  </si>
  <si>
    <t>EGCG 1 µM</t>
  </si>
  <si>
    <t xml:space="preserve">Cd 10 µM EGCG 1 µM </t>
  </si>
  <si>
    <t>Cd 5 µM EGCG 1 µM</t>
  </si>
  <si>
    <t>EGCG 0.5 µM</t>
  </si>
  <si>
    <t>Cd 5 µM EGCG 0.5 µM</t>
  </si>
  <si>
    <t>Cd 10 µM EGCG 0.5 µM</t>
  </si>
  <si>
    <t xml:space="preserve">  </t>
  </si>
  <si>
    <t>p=0.000278</t>
  </si>
  <si>
    <t>p=0,0001817</t>
  </si>
  <si>
    <t>p=0,00004571</t>
  </si>
  <si>
    <t>p=0,00001083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</si>
</sst>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58"/>
      <name val="Arial"/>
      <family val="2"/>
      <charset val="238"/>
    </font>
    <font>
      <b/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1" fillId="2" borderId="0" xfId="0" applyFont="1" applyFill="1"/>
    <xf numFmtId="0" fontId="1" fillId="3" borderId="0" xfId="0" applyFont="1" applyFill="1"/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0" fillId="0" borderId="10" xfId="0" applyBorder="1"/>
    <xf numFmtId="0" fontId="1" fillId="4" borderId="10" xfId="0" applyFont="1" applyFill="1" applyBorder="1"/>
    <xf numFmtId="0" fontId="1" fillId="5" borderId="10" xfId="0" applyFont="1" applyFill="1" applyBorder="1"/>
    <xf numFmtId="0" fontId="1" fillId="4" borderId="11" xfId="0" applyFont="1" applyFill="1" applyBorder="1"/>
    <xf numFmtId="0" fontId="1" fillId="0" borderId="12" xfId="0" applyFont="1" applyBorder="1"/>
    <xf numFmtId="0" fontId="0" fillId="0" borderId="13" xfId="0" applyBorder="1"/>
    <xf numFmtId="0" fontId="1" fillId="5" borderId="13" xfId="0" applyFont="1" applyFill="1" applyBorder="1"/>
    <xf numFmtId="0" fontId="1" fillId="4" borderId="13" xfId="0" applyFont="1" applyFill="1" applyBorder="1"/>
    <xf numFmtId="0" fontId="0" fillId="0" borderId="14" xfId="0" applyBorder="1"/>
    <xf numFmtId="0" fontId="1" fillId="0" borderId="0" xfId="0" applyFont="1" applyFill="1" applyBorder="1"/>
    <xf numFmtId="0" fontId="2" fillId="4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6" borderId="0" xfId="0" applyFont="1" applyFill="1"/>
    <xf numFmtId="0" fontId="1" fillId="5" borderId="11" xfId="0" applyFont="1" applyFill="1" applyBorder="1"/>
    <xf numFmtId="0" fontId="1" fillId="7" borderId="0" xfId="0" applyFont="1" applyFill="1" applyBorder="1"/>
    <xf numFmtId="0" fontId="1" fillId="4" borderId="0" xfId="0" applyFont="1" applyFill="1"/>
    <xf numFmtId="0" fontId="1" fillId="5" borderId="0" xfId="0" applyFont="1" applyFill="1"/>
    <xf numFmtId="0" fontId="1" fillId="7" borderId="0" xfId="0" applyFont="1" applyFill="1"/>
    <xf numFmtId="0" fontId="0" fillId="8" borderId="0" xfId="0" applyFill="1"/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Fluorescence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Arkusz1!$B$3:$M$3</c:f>
              <c:strCache>
                <c:ptCount val="12"/>
                <c:pt idx="0">
                  <c:v>K</c:v>
                </c:pt>
                <c:pt idx="1">
                  <c:v>Cd 5 uM</c:v>
                </c:pt>
                <c:pt idx="2">
                  <c:v>Cd 10 uM</c:v>
                </c:pt>
                <c:pt idx="3">
                  <c:v>EGCG 0,5 uM</c:v>
                </c:pt>
                <c:pt idx="4">
                  <c:v>EGCG 1 uM</c:v>
                </c:pt>
                <c:pt idx="5">
                  <c:v>EGCG 5uM</c:v>
                </c:pt>
                <c:pt idx="6">
                  <c:v>EGCG 0,5 uM Cd 5 uM</c:v>
                </c:pt>
                <c:pt idx="7">
                  <c:v>EGCG 1 uM Cd 5 uM</c:v>
                </c:pt>
                <c:pt idx="8">
                  <c:v>EGCG 5 uM Cd 5 uM</c:v>
                </c:pt>
                <c:pt idx="9">
                  <c:v>EGCG 0,5 uMCd 10 uM</c:v>
                </c:pt>
                <c:pt idx="10">
                  <c:v>EGCG 1 uM Cd 10 uM</c:v>
                </c:pt>
                <c:pt idx="11">
                  <c:v>EGCG 5 uM Cd 10 uM</c:v>
                </c:pt>
              </c:strCache>
            </c:strRef>
          </c:cat>
          <c:val>
            <c:numRef>
              <c:f>Arkusz1!$B$14:$M$14</c:f>
              <c:numCache>
                <c:formatCode>General</c:formatCode>
                <c:ptCount val="12"/>
                <c:pt idx="0">
                  <c:v>319178.59999999998</c:v>
                </c:pt>
                <c:pt idx="1">
                  <c:v>243373.9</c:v>
                </c:pt>
                <c:pt idx="2">
                  <c:v>193337.60000000001</c:v>
                </c:pt>
                <c:pt idx="3">
                  <c:v>313738.09999999998</c:v>
                </c:pt>
                <c:pt idx="4">
                  <c:v>308744.09999999998</c:v>
                </c:pt>
                <c:pt idx="5">
                  <c:v>304712.2</c:v>
                </c:pt>
                <c:pt idx="6">
                  <c:v>236246.9</c:v>
                </c:pt>
                <c:pt idx="7">
                  <c:v>227389.9</c:v>
                </c:pt>
                <c:pt idx="8">
                  <c:v>222213.4</c:v>
                </c:pt>
                <c:pt idx="9">
                  <c:v>186798.4</c:v>
                </c:pt>
                <c:pt idx="10">
                  <c:v>184829</c:v>
                </c:pt>
                <c:pt idx="11">
                  <c:v>185954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9B-4D30-BAD9-8A07CEB69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260168"/>
        <c:axId val="433259840"/>
      </c:barChart>
      <c:catAx>
        <c:axId val="43326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33259840"/>
        <c:crosses val="autoZero"/>
        <c:auto val="1"/>
        <c:lblAlgn val="ctr"/>
        <c:lblOffset val="100"/>
        <c:noMultiLvlLbl val="0"/>
      </c:catAx>
      <c:valAx>
        <c:axId val="4332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33260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Absorbance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Arkusz1!$B$28:$M$28</c:f>
              <c:strCache>
                <c:ptCount val="12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EGCG 5uM</c:v>
                </c:pt>
                <c:pt idx="6">
                  <c:v>Cd 5 µM EGCG 0.5 µM</c:v>
                </c:pt>
                <c:pt idx="7">
                  <c:v>Cd 5 µM EGCG 1 µM</c:v>
                </c:pt>
                <c:pt idx="8">
                  <c:v>EGCG 5 uM Cd 5 uM</c:v>
                </c:pt>
                <c:pt idx="9">
                  <c:v>Cd 10 µM EGCG 0.5 µM</c:v>
                </c:pt>
                <c:pt idx="10">
                  <c:v>Cd 10 µM EGCG 1 µM </c:v>
                </c:pt>
                <c:pt idx="11">
                  <c:v>EGCG 5 uM Cd 10 uM</c:v>
                </c:pt>
              </c:strCache>
            </c:strRef>
          </c:cat>
          <c:val>
            <c:numRef>
              <c:f>Arkusz1!$B$39:$M$39</c:f>
              <c:numCache>
                <c:formatCode>General</c:formatCode>
                <c:ptCount val="12"/>
                <c:pt idx="0">
                  <c:v>0.15030000000000002</c:v>
                </c:pt>
                <c:pt idx="1">
                  <c:v>0.25090000000000001</c:v>
                </c:pt>
                <c:pt idx="2">
                  <c:v>0.27280000000000004</c:v>
                </c:pt>
                <c:pt idx="3">
                  <c:v>0.1593</c:v>
                </c:pt>
                <c:pt idx="4">
                  <c:v>0.1774</c:v>
                </c:pt>
                <c:pt idx="5">
                  <c:v>0.18670000000000003</c:v>
                </c:pt>
                <c:pt idx="6">
                  <c:v>0.29370000000000002</c:v>
                </c:pt>
                <c:pt idx="7">
                  <c:v>0.25650000000000001</c:v>
                </c:pt>
                <c:pt idx="8">
                  <c:v>0.26090000000000002</c:v>
                </c:pt>
                <c:pt idx="9">
                  <c:v>0.31690000000000002</c:v>
                </c:pt>
                <c:pt idx="10">
                  <c:v>0.30809999999999998</c:v>
                </c:pt>
                <c:pt idx="11">
                  <c:v>0.30940000000000001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F2-4F85-95CE-9B71E38B3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1447408"/>
        <c:axId val="541449376"/>
      </c:barChart>
      <c:catAx>
        <c:axId val="54144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41449376"/>
        <c:crosses val="autoZero"/>
        <c:auto val="1"/>
        <c:lblAlgn val="ctr"/>
        <c:lblOffset val="100"/>
        <c:noMultiLvlLbl val="0"/>
      </c:catAx>
      <c:valAx>
        <c:axId val="54144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41447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 w="19050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5BB-4A19-B97A-FA62B4426993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5BB-4A19-B97A-FA62B4426993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5BB-4A19-B97A-FA62B4426993}"/>
              </c:ext>
            </c:extLst>
          </c:dPt>
          <c:dPt>
            <c:idx val="3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D5BB-4A19-B97A-FA62B4426993}"/>
              </c:ext>
            </c:extLst>
          </c:dPt>
          <c:dPt>
            <c:idx val="4"/>
            <c:invertIfNegative val="0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5BB-4A19-B97A-FA62B442699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D5BB-4A19-B97A-FA62B442699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5BB-4A19-B97A-FA62B4426993}"/>
              </c:ext>
            </c:extLst>
          </c:dPt>
          <c:dPt>
            <c:idx val="7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D5BB-4A19-B97A-FA62B4426993}"/>
              </c:ext>
            </c:extLst>
          </c:dPt>
          <c:dPt>
            <c:idx val="8"/>
            <c:invertIfNegative val="0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5BB-4A19-B97A-FA62B4426993}"/>
              </c:ext>
            </c:extLst>
          </c:dPt>
          <c:errBars>
            <c:errBarType val="both"/>
            <c:errValType val="cust"/>
            <c:noEndCap val="0"/>
            <c:plus>
              <c:numRef>
                <c:f>Arkusz1!$B$42:$M$42</c:f>
                <c:numCache>
                  <c:formatCode>General</c:formatCode>
                  <c:ptCount val="12"/>
                  <c:pt idx="0">
                    <c:v>7.5323981900057859</c:v>
                  </c:pt>
                  <c:pt idx="1">
                    <c:v>4.3054570388524942</c:v>
                  </c:pt>
                  <c:pt idx="2">
                    <c:v>4.8421643127456537</c:v>
                  </c:pt>
                  <c:pt idx="3">
                    <c:v>10.989098564794393</c:v>
                  </c:pt>
                  <c:pt idx="4">
                    <c:v>9.8007085986196127</c:v>
                  </c:pt>
                  <c:pt idx="5">
                    <c:v>8.2390245852830883</c:v>
                  </c:pt>
                  <c:pt idx="6">
                    <c:v>6.775559596970572</c:v>
                  </c:pt>
                  <c:pt idx="7">
                    <c:v>2.4037194688881001</c:v>
                  </c:pt>
                  <c:pt idx="8">
                    <c:v>3.9425249995677523</c:v>
                  </c:pt>
                  <c:pt idx="9">
                    <c:v>5.0315972278573522</c:v>
                  </c:pt>
                  <c:pt idx="10">
                    <c:v>1.9600758395218576</c:v>
                  </c:pt>
                  <c:pt idx="11">
                    <c:v>2.2678238114084719</c:v>
                  </c:pt>
                </c:numCache>
              </c:numRef>
            </c:plus>
            <c:minus>
              <c:numRef>
                <c:f>Arkusz1!$B$42:$M$42</c:f>
                <c:numCache>
                  <c:formatCode>General</c:formatCode>
                  <c:ptCount val="12"/>
                  <c:pt idx="0">
                    <c:v>7.5323981900057859</c:v>
                  </c:pt>
                  <c:pt idx="1">
                    <c:v>4.3054570388524942</c:v>
                  </c:pt>
                  <c:pt idx="2">
                    <c:v>4.8421643127456537</c:v>
                  </c:pt>
                  <c:pt idx="3">
                    <c:v>10.989098564794393</c:v>
                  </c:pt>
                  <c:pt idx="4">
                    <c:v>9.8007085986196127</c:v>
                  </c:pt>
                  <c:pt idx="5">
                    <c:v>8.2390245852830883</c:v>
                  </c:pt>
                  <c:pt idx="6">
                    <c:v>6.775559596970572</c:v>
                  </c:pt>
                  <c:pt idx="7">
                    <c:v>2.4037194688881001</c:v>
                  </c:pt>
                  <c:pt idx="8">
                    <c:v>3.9425249995677523</c:v>
                  </c:pt>
                  <c:pt idx="9">
                    <c:v>5.0315972278573522</c:v>
                  </c:pt>
                  <c:pt idx="10">
                    <c:v>1.9600758395218576</c:v>
                  </c:pt>
                  <c:pt idx="11">
                    <c:v>2.2678238114084719</c:v>
                  </c:pt>
                </c:numCache>
              </c:numRef>
            </c:minus>
            <c:spPr>
              <a:noFill/>
              <a:ln w="1587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(Arkusz1!$B$28:$F$28,Arkusz1!$H$28:$I$28,Arkusz1!$K$28:$L$28)</c:f>
              <c:strCache>
                <c:ptCount val="9"/>
                <c:pt idx="0">
                  <c:v>K</c:v>
                </c:pt>
                <c:pt idx="1">
                  <c:v>Cd 5 µM</c:v>
                </c:pt>
                <c:pt idx="2">
                  <c:v>Cd 10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Cd 5 µM EGCG 0.5 µM</c:v>
                </c:pt>
                <c:pt idx="6">
                  <c:v>Cd 5 µM EGCG 1 µM</c:v>
                </c:pt>
                <c:pt idx="7">
                  <c:v>Cd 10 µM EGCG 0.5 µM</c:v>
                </c:pt>
                <c:pt idx="8">
                  <c:v>Cd 10 µM EGCG 1 µM </c:v>
                </c:pt>
              </c:strCache>
            </c:strRef>
          </c:cat>
          <c:val>
            <c:numRef>
              <c:f>(Arkusz1!$B$41:$F$41,Arkusz1!$H$41:$I$41,Arkusz1!$K$41:$L$41)</c:f>
              <c:numCache>
                <c:formatCode>General</c:formatCode>
                <c:ptCount val="9"/>
                <c:pt idx="0">
                  <c:v>100</c:v>
                </c:pt>
                <c:pt idx="1">
                  <c:v>166.93280106453759</c:v>
                </c:pt>
                <c:pt idx="2">
                  <c:v>181.50365934797071</c:v>
                </c:pt>
                <c:pt idx="3">
                  <c:v>105.98802395209579</c:v>
                </c:pt>
                <c:pt idx="4">
                  <c:v>118.03060545575515</c:v>
                </c:pt>
                <c:pt idx="5">
                  <c:v>195.40918163672654</c:v>
                </c:pt>
                <c:pt idx="6">
                  <c:v>170.65868263473052</c:v>
                </c:pt>
                <c:pt idx="7">
                  <c:v>210.84497671324019</c:v>
                </c:pt>
                <c:pt idx="8">
                  <c:v>204.99001996007982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B-4A19-B97A-FA62B4426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7937432"/>
        <c:axId val="487941040"/>
      </c:barChart>
      <c:catAx>
        <c:axId val="4879374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87941040"/>
        <c:crosses val="autoZero"/>
        <c:auto val="1"/>
        <c:lblAlgn val="ctr"/>
        <c:lblOffset val="100"/>
        <c:noMultiLvlLbl val="0"/>
      </c:catAx>
      <c:valAx>
        <c:axId val="48794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l-PL" sz="1100" b="1">
                    <a:solidFill>
                      <a:schemeClr val="tx1"/>
                    </a:solidFill>
                  </a:rPr>
                  <a:t>Cell viability (% of control)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l-PL"/>
          </a:p>
        </c:txPr>
        <c:crossAx val="487937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693763</xdr:colOff>
      <xdr:row>8</xdr:row>
      <xdr:rowOff>3185</xdr:rowOff>
    </xdr:from>
    <xdr:to>
      <xdr:col>3</xdr:col>
      <xdr:colOff>488158</xdr:colOff>
      <xdr:row>9</xdr:row>
      <xdr:rowOff>169070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19050</xdr:colOff>
      <xdr:row>18</xdr:row>
      <xdr:rowOff>438150</xdr:rowOff>
    </xdr:from>
    <xdr:to>
      <xdr:col>25</xdr:col>
      <xdr:colOff>571500</xdr:colOff>
      <xdr:row>35</xdr:row>
      <xdr:rowOff>0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345280</xdr:colOff>
      <xdr:row>42</xdr:row>
      <xdr:rowOff>33335</xdr:rowOff>
    </xdr:from>
    <xdr:to>
      <xdr:col>27</xdr:col>
      <xdr:colOff>500062</xdr:colOff>
      <xdr:row>63</xdr:row>
      <xdr:rowOff>95248</xdr:rowOff>
    </xdr:to>
    <xdr:graphicFrame macro="">
      <xdr:nvGraphicFramePr>
        <xdr:cNvPr id="5" name="Wykres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0.52043</cdr:x>
      <cdr:y>0.23181</cdr:y>
    </cdr:from>
    <cdr:to>
      <cdr:x>0.59563</cdr:x>
      <cdr:y>0.30419</cdr:y>
    </cdr:to>
    <cdr:sp macro="" textlink="">
      <cdr:nvSpPr>
        <cdr:cNvPr id="6" name="pole tekstowe 6"/>
        <cdr:cNvSpPr txBox="1"/>
      </cdr:nvSpPr>
      <cdr:spPr>
        <a:xfrm xmlns:a="http://schemas.openxmlformats.org/drawingml/2006/main">
          <a:off x="3872705" y="991393"/>
          <a:ext cx="559594" cy="3095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l-PL" sz="1100" b="1"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0.59883</cdr:x>
      <cdr:y>0.08632</cdr:y>
    </cdr:from>
    <cdr:to>
      <cdr:x>0.6608</cdr:x>
      <cdr:y>0.1676</cdr:y>
    </cdr:to>
    <cdr:sp macro="" textlink="">
      <cdr:nvSpPr>
        <cdr:cNvPr id="4" name="pole tekstowe 6"/>
        <cdr:cNvSpPr txBox="1"/>
      </cdr:nvSpPr>
      <cdr:spPr>
        <a:xfrm xmlns:a="http://schemas.openxmlformats.org/drawingml/2006/main">
          <a:off x="4456138" y="369168"/>
          <a:ext cx="461144" cy="3476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100" b="1">
              <a:latin typeface="Arial" panose="020B0604020202020204" pitchFamily="34" charset="0"/>
              <a:cs typeface="Arial" panose="020B0604020202020204" pitchFamily="34" charset="0"/>
            </a:rPr>
            <a:t>* #</a:t>
          </a:r>
        </a:p>
      </cdr:txBody>
    </cdr:sp>
  </cdr:relSizeAnchor>
  <cdr:relSizeAnchor xmlns:cdr="http://schemas.openxmlformats.org/drawingml/2006/chartDrawing">
    <cdr:from>
      <cdr:x>0.67403</cdr:x>
      <cdr:y>0.10088</cdr:y>
    </cdr:from>
    <cdr:to>
      <cdr:x>0.7328</cdr:x>
      <cdr:y>0.1676</cdr:y>
    </cdr:to>
    <cdr:sp macro="" textlink="">
      <cdr:nvSpPr>
        <cdr:cNvPr id="5" name="pole tekstowe 6"/>
        <cdr:cNvSpPr txBox="1"/>
      </cdr:nvSpPr>
      <cdr:spPr>
        <a:xfrm xmlns:a="http://schemas.openxmlformats.org/drawingml/2006/main">
          <a:off x="5015732" y="431428"/>
          <a:ext cx="437331" cy="2853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100" b="1">
              <a:latin typeface="Arial" panose="020B0604020202020204" pitchFamily="34" charset="0"/>
              <a:cs typeface="Arial" panose="020B0604020202020204" pitchFamily="34" charset="0"/>
            </a:rPr>
            <a:t>* #</a:t>
          </a:r>
        </a:p>
      </cdr:txBody>
    </cdr:sp>
  </cdr:relSizeAnchor>
  <cdr:relSizeAnchor xmlns:cdr="http://schemas.openxmlformats.org/drawingml/2006/chartDrawing">
    <cdr:from>
      <cdr:x>0.16363</cdr:x>
      <cdr:y>0.24852</cdr:y>
    </cdr:from>
    <cdr:to>
      <cdr:x>0.23883</cdr:x>
      <cdr:y>0.3209</cdr:y>
    </cdr:to>
    <cdr:sp macro="" textlink="">
      <cdr:nvSpPr>
        <cdr:cNvPr id="7" name="pole tekstowe 6"/>
        <cdr:cNvSpPr txBox="1"/>
      </cdr:nvSpPr>
      <cdr:spPr>
        <a:xfrm xmlns:a="http://schemas.openxmlformats.org/drawingml/2006/main">
          <a:off x="1217612" y="1062831"/>
          <a:ext cx="559594" cy="3095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l-PL" sz="1100" b="1"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0.23563</cdr:x>
      <cdr:y>0.21511</cdr:y>
    </cdr:from>
    <cdr:to>
      <cdr:x>0.31083</cdr:x>
      <cdr:y>0.28749</cdr:y>
    </cdr:to>
    <cdr:sp macro="" textlink="">
      <cdr:nvSpPr>
        <cdr:cNvPr id="8" name="pole tekstowe 6"/>
        <cdr:cNvSpPr txBox="1"/>
      </cdr:nvSpPr>
      <cdr:spPr>
        <a:xfrm xmlns:a="http://schemas.openxmlformats.org/drawingml/2006/main">
          <a:off x="1753394" y="919956"/>
          <a:ext cx="559594" cy="3095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l-PL" sz="1100" b="1"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0.46123</cdr:x>
      <cdr:y>0.09818</cdr:y>
    </cdr:from>
    <cdr:to>
      <cdr:x>0.5232</cdr:x>
      <cdr:y>0.17946</cdr:y>
    </cdr:to>
    <cdr:sp macro="" textlink="">
      <cdr:nvSpPr>
        <cdr:cNvPr id="9" name="pole tekstowe 6"/>
        <cdr:cNvSpPr txBox="1"/>
      </cdr:nvSpPr>
      <cdr:spPr>
        <a:xfrm xmlns:a="http://schemas.openxmlformats.org/drawingml/2006/main">
          <a:off x="3432175" y="419894"/>
          <a:ext cx="461144" cy="3476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l-PL" sz="1100" b="1">
              <a:latin typeface="Arial" panose="020B0604020202020204" pitchFamily="34" charset="0"/>
              <a:cs typeface="Arial" panose="020B0604020202020204" pitchFamily="34" charset="0"/>
            </a:rPr>
            <a:t>* #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3</xdr:row>
      <xdr:rowOff>19049</xdr:rowOff>
    </xdr:from>
    <xdr:to>
      <xdr:col>10</xdr:col>
      <xdr:colOff>323851</xdr:colOff>
      <xdr:row>16</xdr:row>
      <xdr:rowOff>114300</xdr:rowOff>
    </xdr:to>
    <xdr:pic>
      <xdr:nvPicPr>
        <xdr:cNvPr id="2" name="Obraz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725" b="6574"/>
        <a:stretch/>
      </xdr:blipFill>
      <xdr:spPr>
        <a:xfrm>
          <a:off x="1" y="590549"/>
          <a:ext cx="6419850" cy="2571751"/>
        </a:xfrm>
        <a:prstGeom prst="rect">
          <a:avLst/>
        </a:prstGeom>
      </xdr:spPr>
    </xdr:pic>
    <xdr:clientData/>
  </xdr:twoCellAnchor>
  <xdr:twoCellAnchor>
    <xdr:from>
      <xdr:col>7</xdr:col>
      <xdr:colOff>600075</xdr:colOff>
      <xdr:row>9</xdr:row>
      <xdr:rowOff>123825</xdr:rowOff>
    </xdr:from>
    <xdr:to>
      <xdr:col>8</xdr:col>
      <xdr:colOff>581025</xdr:colOff>
      <xdr:row>12</xdr:row>
      <xdr:rowOff>123825</xdr:rowOff>
    </xdr:to>
    <xdr:sp macro="" textlink="">
      <xdr:nvSpPr>
        <xdr:cNvPr id="3" name="Prostokąt 2"/>
        <xdr:cNvSpPr/>
      </xdr:nvSpPr>
      <xdr:spPr>
        <a:xfrm>
          <a:off x="4867275" y="1838325"/>
          <a:ext cx="590550" cy="571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tabSelected="1" topLeftCell="A22" zoomScale="80" zoomScaleNormal="80" workbookViewId="0">
      <selection activeCell="M57" sqref="M57"/>
    </sheetView>
  </sheetViews>
  <sheetFormatPr defaultRowHeight="15" x14ac:dyDescent="0.25"/>
  <cols>
    <col min="1" max="1" width="14.28515625" customWidth="1"/>
    <col min="3" max="3" width="10.85546875" customWidth="1"/>
    <col min="4" max="4" width="12.5703125" customWidth="1"/>
    <col min="8" max="8" width="11.85546875" customWidth="1"/>
    <col min="10" max="10" width="9.85546875" customWidth="1"/>
    <col min="11" max="11" width="10.5703125" customWidth="1"/>
    <col min="12" max="12" width="10.7109375" customWidth="1"/>
    <col min="13" max="13" width="10.28515625" customWidth="1"/>
  </cols>
  <sheetData>
    <row r="1" spans="1:13" x14ac:dyDescent="0.25">
      <c r="A1" s="6" t="s">
        <v>0</v>
      </c>
      <c r="B1" s="6"/>
    </row>
    <row r="3" spans="1:13" ht="51" x14ac:dyDescent="0.25">
      <c r="B3" s="3" t="s">
        <v>1</v>
      </c>
      <c r="C3" s="3" t="s">
        <v>2</v>
      </c>
      <c r="D3" s="3" t="s">
        <v>3</v>
      </c>
      <c r="E3" s="4" t="s">
        <v>4</v>
      </c>
      <c r="F3" s="4" t="s">
        <v>5</v>
      </c>
      <c r="G3" s="5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</row>
    <row r="4" spans="1:13" x14ac:dyDescent="0.25">
      <c r="A4" s="6" t="s">
        <v>13</v>
      </c>
      <c r="B4" s="7">
        <v>369521</v>
      </c>
      <c r="C4" s="7">
        <v>254182</v>
      </c>
      <c r="D4" s="7">
        <v>195292</v>
      </c>
      <c r="E4" s="7">
        <v>321441</v>
      </c>
      <c r="F4" s="7">
        <v>332821</v>
      </c>
      <c r="G4" s="7">
        <v>355820</v>
      </c>
      <c r="H4" s="7">
        <v>237530</v>
      </c>
      <c r="I4" s="7">
        <v>242795</v>
      </c>
      <c r="J4" s="7">
        <v>227202</v>
      </c>
      <c r="K4" s="7">
        <v>188696</v>
      </c>
      <c r="L4" s="7">
        <v>188843</v>
      </c>
      <c r="M4" s="7">
        <v>193924</v>
      </c>
    </row>
    <row r="5" spans="1:13" x14ac:dyDescent="0.25">
      <c r="B5" s="7">
        <v>314457</v>
      </c>
      <c r="C5" s="7">
        <v>255879</v>
      </c>
      <c r="D5" s="7">
        <v>197891</v>
      </c>
      <c r="E5" s="7">
        <v>341077</v>
      </c>
      <c r="F5" s="7">
        <v>315120</v>
      </c>
      <c r="G5" s="7">
        <v>344580</v>
      </c>
      <c r="H5" s="7">
        <v>261396</v>
      </c>
      <c r="I5" s="7">
        <v>229343</v>
      </c>
      <c r="J5" s="17">
        <v>250477</v>
      </c>
      <c r="K5" s="7">
        <v>198078</v>
      </c>
      <c r="L5" s="7">
        <v>203314</v>
      </c>
      <c r="M5" s="7">
        <v>196050</v>
      </c>
    </row>
    <row r="6" spans="1:13" x14ac:dyDescent="0.25">
      <c r="B6" s="7">
        <v>344590</v>
      </c>
      <c r="C6" s="7">
        <v>273632</v>
      </c>
      <c r="D6" s="7">
        <v>197901</v>
      </c>
      <c r="E6" s="7">
        <v>317301</v>
      </c>
      <c r="F6" s="7">
        <v>307292</v>
      </c>
      <c r="G6" s="7">
        <v>307177</v>
      </c>
      <c r="H6" s="7">
        <v>258911</v>
      </c>
      <c r="I6" s="7">
        <v>249134</v>
      </c>
      <c r="J6" s="7">
        <v>224973</v>
      </c>
      <c r="K6" s="17">
        <v>203022</v>
      </c>
      <c r="L6" s="7">
        <v>191780</v>
      </c>
      <c r="M6" s="7">
        <v>193107</v>
      </c>
    </row>
    <row r="7" spans="1:13" x14ac:dyDescent="0.25">
      <c r="B7" s="7">
        <v>328461</v>
      </c>
      <c r="C7" s="7">
        <v>243934</v>
      </c>
      <c r="D7" s="7">
        <v>201108</v>
      </c>
      <c r="E7" s="7">
        <v>337629</v>
      </c>
      <c r="F7" s="7">
        <v>321990</v>
      </c>
      <c r="G7" s="7">
        <v>304355</v>
      </c>
      <c r="H7" s="7">
        <v>237988</v>
      </c>
      <c r="I7" s="7">
        <v>233225</v>
      </c>
      <c r="J7" s="7">
        <v>235522</v>
      </c>
      <c r="K7" s="7">
        <v>184416</v>
      </c>
      <c r="L7" s="7">
        <v>195659</v>
      </c>
      <c r="M7" s="7">
        <v>196202</v>
      </c>
    </row>
    <row r="8" spans="1:13" x14ac:dyDescent="0.25">
      <c r="B8" s="7">
        <v>320559</v>
      </c>
      <c r="C8" s="7">
        <v>281613</v>
      </c>
      <c r="D8" s="7">
        <v>199844</v>
      </c>
      <c r="E8" s="7">
        <v>331990</v>
      </c>
      <c r="F8" s="7">
        <v>322086</v>
      </c>
      <c r="G8" s="7">
        <v>315457</v>
      </c>
      <c r="H8" s="7">
        <v>238487</v>
      </c>
      <c r="I8" s="7">
        <v>255562</v>
      </c>
      <c r="J8" s="7">
        <v>223680</v>
      </c>
      <c r="K8" s="7">
        <v>188207</v>
      </c>
      <c r="L8" s="7">
        <v>183564</v>
      </c>
      <c r="M8" s="7">
        <v>164411</v>
      </c>
    </row>
    <row r="9" spans="1:13" x14ac:dyDescent="0.25">
      <c r="A9" s="6" t="s">
        <v>14</v>
      </c>
      <c r="B9" s="7">
        <v>304170</v>
      </c>
      <c r="C9" s="7">
        <v>227340</v>
      </c>
      <c r="D9" s="7">
        <v>175282</v>
      </c>
      <c r="E9" s="7">
        <v>295781</v>
      </c>
      <c r="F9" s="7">
        <v>284276</v>
      </c>
      <c r="G9" s="7">
        <v>281309</v>
      </c>
      <c r="H9" s="7">
        <v>228990</v>
      </c>
      <c r="I9" s="7">
        <v>242969</v>
      </c>
      <c r="J9" s="7">
        <v>226579</v>
      </c>
      <c r="K9" s="7">
        <v>180442</v>
      </c>
      <c r="L9" s="7">
        <v>189364</v>
      </c>
      <c r="M9" s="7">
        <v>189437</v>
      </c>
    </row>
    <row r="10" spans="1:13" x14ac:dyDescent="0.25">
      <c r="B10" s="7">
        <v>322146</v>
      </c>
      <c r="C10" s="7">
        <v>231761</v>
      </c>
      <c r="D10" s="7">
        <v>194380</v>
      </c>
      <c r="E10" s="7">
        <v>322504</v>
      </c>
      <c r="F10" s="7">
        <v>278718</v>
      </c>
      <c r="G10" s="7">
        <v>281782</v>
      </c>
      <c r="H10" s="7">
        <v>211351</v>
      </c>
      <c r="I10" s="7">
        <v>206455</v>
      </c>
      <c r="J10" s="7">
        <v>217148</v>
      </c>
      <c r="K10" s="7">
        <v>181571</v>
      </c>
      <c r="L10" s="7">
        <v>182656</v>
      </c>
      <c r="M10" s="7">
        <v>182184</v>
      </c>
    </row>
    <row r="11" spans="1:13" x14ac:dyDescent="0.25">
      <c r="B11" s="7">
        <v>301001</v>
      </c>
      <c r="C11" s="7">
        <v>218746</v>
      </c>
      <c r="D11" s="7">
        <v>184346</v>
      </c>
      <c r="E11" s="7">
        <v>302504</v>
      </c>
      <c r="F11" s="7">
        <v>307453</v>
      </c>
      <c r="G11" s="7">
        <v>285230</v>
      </c>
      <c r="H11" s="7">
        <v>213998</v>
      </c>
      <c r="I11" s="7">
        <v>208398</v>
      </c>
      <c r="J11" s="17">
        <v>191002</v>
      </c>
      <c r="K11" s="7">
        <v>177232</v>
      </c>
      <c r="L11" s="7">
        <v>185010</v>
      </c>
      <c r="M11" s="7">
        <v>179007</v>
      </c>
    </row>
    <row r="12" spans="1:13" x14ac:dyDescent="0.25">
      <c r="B12" s="7">
        <v>294172</v>
      </c>
      <c r="C12" s="7">
        <v>225551</v>
      </c>
      <c r="D12" s="7">
        <v>185101</v>
      </c>
      <c r="E12" s="7">
        <v>280480</v>
      </c>
      <c r="F12" s="7">
        <v>304370</v>
      </c>
      <c r="G12" s="7">
        <v>304754</v>
      </c>
      <c r="H12" s="7">
        <v>226936</v>
      </c>
      <c r="I12" s="7">
        <v>199893</v>
      </c>
      <c r="J12" s="7">
        <v>209279</v>
      </c>
      <c r="K12" s="7">
        <v>188881</v>
      </c>
      <c r="L12" s="17">
        <v>161954</v>
      </c>
      <c r="M12" s="7">
        <v>195764</v>
      </c>
    </row>
    <row r="13" spans="1:13" x14ac:dyDescent="0.25">
      <c r="B13" s="7">
        <v>292709</v>
      </c>
      <c r="C13" s="7">
        <v>221101</v>
      </c>
      <c r="D13" s="7">
        <v>202231</v>
      </c>
      <c r="E13" s="7">
        <v>286674</v>
      </c>
      <c r="F13" s="7">
        <v>313315</v>
      </c>
      <c r="G13" s="7">
        <v>266658</v>
      </c>
      <c r="H13" s="7">
        <v>246882</v>
      </c>
      <c r="I13" s="7">
        <v>206125</v>
      </c>
      <c r="J13" s="7">
        <v>216272</v>
      </c>
      <c r="K13" s="7">
        <v>177439</v>
      </c>
      <c r="L13" s="17">
        <v>166146</v>
      </c>
      <c r="M13" s="7">
        <v>169454</v>
      </c>
    </row>
    <row r="14" spans="1:13" x14ac:dyDescent="0.25">
      <c r="A14" s="6" t="s">
        <v>15</v>
      </c>
      <c r="B14" s="8">
        <f>AVERAGE(B4:B13)</f>
        <v>319178.59999999998</v>
      </c>
      <c r="C14" s="8">
        <f t="shared" ref="C14:M14" si="0">AVERAGE(C4:C13)</f>
        <v>243373.9</v>
      </c>
      <c r="D14" s="8">
        <f t="shared" si="0"/>
        <v>193337.60000000001</v>
      </c>
      <c r="E14" s="8">
        <f t="shared" si="0"/>
        <v>313738.09999999998</v>
      </c>
      <c r="F14" s="8">
        <f t="shared" si="0"/>
        <v>308744.09999999998</v>
      </c>
      <c r="G14" s="8">
        <f t="shared" si="0"/>
        <v>304712.2</v>
      </c>
      <c r="H14" s="8">
        <f t="shared" si="0"/>
        <v>236246.9</v>
      </c>
      <c r="I14" s="8">
        <f t="shared" si="0"/>
        <v>227389.9</v>
      </c>
      <c r="J14" s="8">
        <f t="shared" si="0"/>
        <v>222213.4</v>
      </c>
      <c r="K14" s="8">
        <f t="shared" si="0"/>
        <v>186798.4</v>
      </c>
      <c r="L14" s="8">
        <f t="shared" si="0"/>
        <v>184829</v>
      </c>
      <c r="M14" s="8">
        <f t="shared" si="0"/>
        <v>185954</v>
      </c>
    </row>
    <row r="15" spans="1:13" x14ac:dyDescent="0.25">
      <c r="A15" s="6" t="s">
        <v>17</v>
      </c>
      <c r="B15" s="9">
        <f>STDEV(B4:B13)</f>
        <v>23992.862120037098</v>
      </c>
      <c r="C15" s="9">
        <f t="shared" ref="C15:M15" si="1">STDEV(C4:C13)</f>
        <v>22269.820986408191</v>
      </c>
      <c r="D15" s="9">
        <f t="shared" si="1"/>
        <v>8837.8253383460305</v>
      </c>
      <c r="E15" s="9">
        <f t="shared" si="1"/>
        <v>21310.981793171541</v>
      </c>
      <c r="F15" s="9">
        <f t="shared" si="1"/>
        <v>16726.11194410305</v>
      </c>
      <c r="G15" s="9">
        <f t="shared" si="1"/>
        <v>28331.933494047156</v>
      </c>
      <c r="H15" s="9">
        <f t="shared" si="1"/>
        <v>16743.538318806255</v>
      </c>
      <c r="I15" s="9">
        <f t="shared" si="1"/>
        <v>20525.321334336713</v>
      </c>
      <c r="J15" s="9">
        <f t="shared" si="1"/>
        <v>15748.261012992303</v>
      </c>
      <c r="K15" s="9">
        <f t="shared" si="1"/>
        <v>8517.1498519164252</v>
      </c>
      <c r="L15" s="9">
        <f t="shared" si="1"/>
        <v>12572.69517645282</v>
      </c>
      <c r="M15" s="9">
        <f t="shared" si="1"/>
        <v>11684.885660069118</v>
      </c>
    </row>
    <row r="16" spans="1:13" x14ac:dyDescent="0.25">
      <c r="C16" s="38">
        <f>(C14/$B$14)*100</f>
        <v>76.250068143666269</v>
      </c>
      <c r="D16" s="38">
        <f t="shared" ref="D16:M16" si="2">(D14/$B$14)*100</f>
        <v>60.573484563188138</v>
      </c>
      <c r="E16" s="38">
        <f t="shared" si="2"/>
        <v>98.295468430527606</v>
      </c>
      <c r="F16" s="38">
        <f t="shared" si="2"/>
        <v>96.730827192048579</v>
      </c>
      <c r="G16" s="38">
        <f t="shared" si="2"/>
        <v>95.46761593665741</v>
      </c>
      <c r="H16" s="38">
        <f t="shared" si="2"/>
        <v>74.017149019389151</v>
      </c>
      <c r="I16" s="38">
        <f t="shared" si="2"/>
        <v>71.242213607052605</v>
      </c>
      <c r="J16" s="38">
        <f t="shared" si="2"/>
        <v>69.620394349746505</v>
      </c>
      <c r="K16" s="38">
        <f t="shared" si="2"/>
        <v>58.524725655166108</v>
      </c>
      <c r="L16" s="38">
        <f t="shared" si="2"/>
        <v>57.907704338574085</v>
      </c>
      <c r="M16" s="38">
        <f t="shared" si="2"/>
        <v>58.260171577919074</v>
      </c>
    </row>
    <row r="19" spans="1:14" ht="15.75" thickBot="1" x14ac:dyDescent="0.3">
      <c r="A19" s="6" t="s">
        <v>18</v>
      </c>
      <c r="B19" t="s">
        <v>19</v>
      </c>
      <c r="C19" t="s">
        <v>19</v>
      </c>
      <c r="D19" t="s">
        <v>19</v>
      </c>
      <c r="E19" t="s">
        <v>19</v>
      </c>
      <c r="F19" t="s">
        <v>19</v>
      </c>
      <c r="G19" t="s">
        <v>19</v>
      </c>
      <c r="H19" t="s">
        <v>19</v>
      </c>
      <c r="I19" t="s">
        <v>19</v>
      </c>
      <c r="J19" s="32">
        <f>AVERAGE(J4,J6:J10,J12:J13)</f>
        <v>222581.875</v>
      </c>
      <c r="K19" s="32">
        <f>AVERAGE(K4:K5,K7:K13)</f>
        <v>184995.77777777778</v>
      </c>
      <c r="L19" s="32">
        <f>AVERAGE(L4:L11)</f>
        <v>190023.75</v>
      </c>
      <c r="M19" t="s">
        <v>19</v>
      </c>
    </row>
    <row r="20" spans="1:14" x14ac:dyDescent="0.25">
      <c r="A20" s="18" t="s">
        <v>21</v>
      </c>
      <c r="B20" s="19"/>
      <c r="C20" s="19"/>
      <c r="D20" s="19"/>
      <c r="E20" s="19"/>
      <c r="F20" s="19"/>
      <c r="G20" s="19"/>
      <c r="H20" s="20" t="s">
        <v>22</v>
      </c>
      <c r="I20" s="20" t="s">
        <v>23</v>
      </c>
      <c r="J20" s="21" t="s">
        <v>24</v>
      </c>
      <c r="K20" s="20" t="s">
        <v>25</v>
      </c>
      <c r="L20" s="20" t="s">
        <v>26</v>
      </c>
      <c r="M20" s="22" t="s">
        <v>27</v>
      </c>
      <c r="N20" s="28" t="s">
        <v>32</v>
      </c>
    </row>
    <row r="21" spans="1:14" ht="15.75" thickBot="1" x14ac:dyDescent="0.3">
      <c r="A21" s="23" t="s">
        <v>20</v>
      </c>
      <c r="B21" s="24"/>
      <c r="C21" s="25" t="s">
        <v>28</v>
      </c>
      <c r="D21" s="25" t="s">
        <v>28</v>
      </c>
      <c r="E21" s="26" t="s">
        <v>29</v>
      </c>
      <c r="F21" s="26" t="s">
        <v>30</v>
      </c>
      <c r="G21" s="26" t="s">
        <v>31</v>
      </c>
      <c r="H21" s="24"/>
      <c r="I21" s="24"/>
      <c r="J21" s="24"/>
      <c r="K21" s="24"/>
      <c r="L21" s="24"/>
      <c r="M21" s="27"/>
    </row>
    <row r="22" spans="1:14" x14ac:dyDescent="0.25">
      <c r="C22" s="36" t="s">
        <v>47</v>
      </c>
      <c r="D22" s="36" t="s">
        <v>47</v>
      </c>
      <c r="E22" s="35" t="s">
        <v>48</v>
      </c>
      <c r="F22" s="35" t="s">
        <v>50</v>
      </c>
      <c r="G22" s="36" t="s">
        <v>49</v>
      </c>
      <c r="H22" s="35" t="s">
        <v>46</v>
      </c>
      <c r="I22" s="35" t="s">
        <v>51</v>
      </c>
      <c r="J22" s="35" t="s">
        <v>45</v>
      </c>
      <c r="K22" s="35" t="s">
        <v>52</v>
      </c>
      <c r="L22" s="35" t="s">
        <v>53</v>
      </c>
      <c r="M22" s="35" t="s">
        <v>54</v>
      </c>
      <c r="N22" s="37" t="s">
        <v>55</v>
      </c>
    </row>
    <row r="26" spans="1:14" x14ac:dyDescent="0.25">
      <c r="A26" s="6" t="s">
        <v>16</v>
      </c>
      <c r="B26" s="6"/>
    </row>
    <row r="27" spans="1:14" x14ac:dyDescent="0.25">
      <c r="M27" t="s">
        <v>73</v>
      </c>
    </row>
    <row r="28" spans="1:14" ht="38.25" x14ac:dyDescent="0.25">
      <c r="B28" s="10" t="s">
        <v>1</v>
      </c>
      <c r="C28" s="10" t="s">
        <v>65</v>
      </c>
      <c r="D28" s="10" t="s">
        <v>66</v>
      </c>
      <c r="E28" s="11" t="s">
        <v>70</v>
      </c>
      <c r="F28" s="11" t="s">
        <v>67</v>
      </c>
      <c r="G28" s="12" t="s">
        <v>6</v>
      </c>
      <c r="H28" s="10" t="s">
        <v>71</v>
      </c>
      <c r="I28" s="10" t="s">
        <v>69</v>
      </c>
      <c r="J28" s="10" t="s">
        <v>9</v>
      </c>
      <c r="K28" s="10" t="s">
        <v>72</v>
      </c>
      <c r="L28" s="10" t="s">
        <v>68</v>
      </c>
      <c r="M28" s="10" t="s">
        <v>12</v>
      </c>
    </row>
    <row r="29" spans="1:14" x14ac:dyDescent="0.25">
      <c r="A29" s="6" t="s">
        <v>13</v>
      </c>
      <c r="B29" s="7">
        <v>0.11899999999999999</v>
      </c>
      <c r="C29" s="7">
        <v>0.23300000000000001</v>
      </c>
      <c r="D29" s="7">
        <v>0.26100000000000001</v>
      </c>
      <c r="E29" s="7">
        <v>0.104</v>
      </c>
      <c r="F29" s="7">
        <v>0.12</v>
      </c>
      <c r="G29" s="7">
        <v>0.14499999999999999</v>
      </c>
      <c r="H29" s="7">
        <v>0.29199999999999998</v>
      </c>
      <c r="I29" s="7">
        <v>0.26</v>
      </c>
      <c r="J29" s="7">
        <v>0.26200000000000001</v>
      </c>
      <c r="K29" s="7">
        <v>0.28399999999999997</v>
      </c>
      <c r="L29" s="7">
        <v>0.29899999999999999</v>
      </c>
      <c r="M29" s="7">
        <v>0.31900000000000001</v>
      </c>
    </row>
    <row r="30" spans="1:14" x14ac:dyDescent="0.25">
      <c r="B30" s="7">
        <v>0.13500000000000001</v>
      </c>
      <c r="C30" s="7">
        <v>0.222</v>
      </c>
      <c r="D30" s="7">
        <v>0.26600000000000001</v>
      </c>
      <c r="E30" s="7">
        <v>0.128</v>
      </c>
      <c r="F30" s="7">
        <v>0.14199999999999999</v>
      </c>
      <c r="G30" s="7">
        <v>0.16300000000000001</v>
      </c>
      <c r="H30" s="7">
        <v>0.29199999999999998</v>
      </c>
      <c r="I30" s="7">
        <v>0.26500000000000001</v>
      </c>
      <c r="J30" s="7">
        <v>0.246</v>
      </c>
      <c r="K30" s="7">
        <v>0.27800000000000002</v>
      </c>
      <c r="L30" s="7">
        <v>0.29799999999999999</v>
      </c>
      <c r="M30" s="7">
        <v>0.29899999999999999</v>
      </c>
    </row>
    <row r="31" spans="1:14" x14ac:dyDescent="0.25">
      <c r="B31" s="7">
        <v>0.14799999999999999</v>
      </c>
      <c r="C31" s="7">
        <v>0.24299999999999999</v>
      </c>
      <c r="D31" s="7">
        <v>0.28000000000000003</v>
      </c>
      <c r="E31" s="7">
        <v>0.14699999999999999</v>
      </c>
      <c r="F31" s="7">
        <v>0.192</v>
      </c>
      <c r="G31" s="7">
        <v>0.16300000000000001</v>
      </c>
      <c r="H31" s="7">
        <v>0.27</v>
      </c>
      <c r="I31" s="7">
        <v>0.24099999999999999</v>
      </c>
      <c r="J31" s="7">
        <v>0.26900000000000002</v>
      </c>
      <c r="K31" s="7">
        <v>0.29899999999999999</v>
      </c>
      <c r="L31" s="7">
        <v>0.312</v>
      </c>
      <c r="M31" s="7">
        <v>0.314</v>
      </c>
    </row>
    <row r="32" spans="1:14" x14ac:dyDescent="0.25">
      <c r="B32" s="7">
        <v>0.13300000000000001</v>
      </c>
      <c r="C32" s="7">
        <v>0.23599999999999999</v>
      </c>
      <c r="D32" s="7">
        <v>0.27800000000000002</v>
      </c>
      <c r="E32" s="7">
        <v>0.153</v>
      </c>
      <c r="F32" s="7">
        <v>0.13700000000000001</v>
      </c>
      <c r="G32" s="7">
        <v>0.16900000000000001</v>
      </c>
      <c r="H32" s="7">
        <v>0.25</v>
      </c>
      <c r="I32" s="7">
        <v>0.26400000000000001</v>
      </c>
      <c r="J32" s="7">
        <v>0.255</v>
      </c>
      <c r="K32" s="7">
        <v>0.30099999999999999</v>
      </c>
      <c r="L32" s="7">
        <v>0.29099999999999998</v>
      </c>
      <c r="M32" s="7">
        <v>0.30499999999999999</v>
      </c>
    </row>
    <row r="33" spans="1:14" x14ac:dyDescent="0.25">
      <c r="B33" s="7">
        <v>0.122</v>
      </c>
      <c r="C33" s="17">
        <v>0.30099999999999999</v>
      </c>
      <c r="D33" s="29">
        <v>0.216</v>
      </c>
      <c r="E33" s="16">
        <v>0.125</v>
      </c>
      <c r="F33" s="16">
        <v>0.16700000000000001</v>
      </c>
      <c r="G33" s="16">
        <v>0.16400000000000001</v>
      </c>
      <c r="H33" s="7">
        <v>0.25600000000000001</v>
      </c>
      <c r="I33" s="7">
        <v>0.24</v>
      </c>
      <c r="J33" s="7">
        <v>0.22600000000000001</v>
      </c>
      <c r="K33" s="7">
        <v>0.30599999999999999</v>
      </c>
      <c r="L33" s="7">
        <v>0.30099999999999999</v>
      </c>
      <c r="M33" s="17">
        <v>0.27700000000000002</v>
      </c>
    </row>
    <row r="34" spans="1:14" x14ac:dyDescent="0.25">
      <c r="A34" s="6" t="s">
        <v>14</v>
      </c>
      <c r="B34" s="1">
        <v>0.184</v>
      </c>
      <c r="C34" s="13">
        <v>0.251</v>
      </c>
      <c r="D34" s="7">
        <v>0.314</v>
      </c>
      <c r="E34" s="7">
        <v>0.16200000000000001</v>
      </c>
      <c r="F34" s="7">
        <v>0.20899999999999999</v>
      </c>
      <c r="G34" s="7">
        <v>0.224</v>
      </c>
      <c r="H34" s="15">
        <v>0.315</v>
      </c>
      <c r="I34" s="1">
        <v>0.26</v>
      </c>
      <c r="J34" s="1">
        <v>0.23599999999999999</v>
      </c>
      <c r="K34" s="1">
        <v>0.32500000000000001</v>
      </c>
      <c r="L34" s="1">
        <v>0.30599999999999999</v>
      </c>
      <c r="M34" s="1">
        <v>0.314</v>
      </c>
    </row>
    <row r="35" spans="1:14" x14ac:dyDescent="0.25">
      <c r="B35" s="1">
        <v>0.159</v>
      </c>
      <c r="C35" s="13">
        <v>0.25</v>
      </c>
      <c r="D35" s="7">
        <v>0.28299999999999997</v>
      </c>
      <c r="E35" s="7">
        <v>0.17499999999999999</v>
      </c>
      <c r="F35" s="7">
        <v>0.22900000000000001</v>
      </c>
      <c r="G35" s="7">
        <v>0.21099999999999999</v>
      </c>
      <c r="H35" s="15">
        <v>0.29099999999999998</v>
      </c>
      <c r="I35" s="1">
        <v>0.24399999999999999</v>
      </c>
      <c r="J35" s="1">
        <v>0.26500000000000001</v>
      </c>
      <c r="K35" s="31">
        <v>0.373</v>
      </c>
      <c r="L35" s="1">
        <v>0.316</v>
      </c>
      <c r="M35" s="1">
        <v>0.313</v>
      </c>
    </row>
    <row r="36" spans="1:14" x14ac:dyDescent="0.25">
      <c r="B36" s="1">
        <v>0.17100000000000001</v>
      </c>
      <c r="C36" s="13">
        <v>0.26500000000000001</v>
      </c>
      <c r="D36" s="7">
        <v>0.3</v>
      </c>
      <c r="E36" s="7">
        <v>0.185</v>
      </c>
      <c r="F36" s="7">
        <v>0.19500000000000001</v>
      </c>
      <c r="G36" s="7">
        <v>0.20699999999999999</v>
      </c>
      <c r="H36" s="15">
        <v>0.27100000000000002</v>
      </c>
      <c r="I36" s="1">
        <v>0.27800000000000002</v>
      </c>
      <c r="J36" s="1">
        <v>0.28100000000000003</v>
      </c>
      <c r="K36" s="31">
        <v>0.36799999999999999</v>
      </c>
      <c r="L36" s="1">
        <v>0.311</v>
      </c>
      <c r="M36" s="1">
        <v>0.317</v>
      </c>
    </row>
    <row r="37" spans="1:14" x14ac:dyDescent="0.25">
      <c r="B37" s="1">
        <v>0.17499999999999999</v>
      </c>
      <c r="C37" s="13">
        <v>0.25</v>
      </c>
      <c r="D37" s="7">
        <v>0.25700000000000001</v>
      </c>
      <c r="E37" s="7">
        <v>0.216</v>
      </c>
      <c r="F37" s="7">
        <v>0.189</v>
      </c>
      <c r="G37" s="7">
        <v>0.185</v>
      </c>
      <c r="H37" s="15">
        <v>0.311</v>
      </c>
      <c r="I37" s="1">
        <v>0.25</v>
      </c>
      <c r="J37" s="1">
        <v>0.29199999999999998</v>
      </c>
      <c r="K37" s="1">
        <v>0.32200000000000001</v>
      </c>
      <c r="L37" s="1">
        <v>0.33400000000000002</v>
      </c>
      <c r="M37" s="1">
        <v>0.307</v>
      </c>
    </row>
    <row r="38" spans="1:14" x14ac:dyDescent="0.25">
      <c r="B38" s="2">
        <v>0.157</v>
      </c>
      <c r="C38" s="14">
        <v>0.25800000000000001</v>
      </c>
      <c r="D38" s="7">
        <v>0.27300000000000002</v>
      </c>
      <c r="E38" s="7">
        <v>0.19800000000000001</v>
      </c>
      <c r="F38" s="7">
        <v>0.19400000000000001</v>
      </c>
      <c r="G38" s="7">
        <v>0.23599999999999999</v>
      </c>
      <c r="H38" s="30">
        <v>0.38900000000000001</v>
      </c>
      <c r="I38" s="2">
        <v>0.26300000000000001</v>
      </c>
      <c r="J38" s="2">
        <v>0.27700000000000002</v>
      </c>
      <c r="K38" s="2">
        <v>0.313</v>
      </c>
      <c r="L38" s="2">
        <v>0.313</v>
      </c>
      <c r="M38" s="2">
        <v>0.32900000000000001</v>
      </c>
    </row>
    <row r="39" spans="1:14" x14ac:dyDescent="0.25">
      <c r="A39" s="6" t="s">
        <v>15</v>
      </c>
      <c r="B39" s="8">
        <f>AVERAGE(B29:B38)</f>
        <v>0.15030000000000002</v>
      </c>
      <c r="C39" s="8">
        <f t="shared" ref="C39" si="3">AVERAGE(C29:C38)</f>
        <v>0.25090000000000001</v>
      </c>
      <c r="D39" s="8">
        <f t="shared" ref="D39" si="4">AVERAGE(D29:D38)</f>
        <v>0.27280000000000004</v>
      </c>
      <c r="E39" s="8">
        <f t="shared" ref="E39" si="5">AVERAGE(E29:E38)</f>
        <v>0.1593</v>
      </c>
      <c r="F39" s="8">
        <f t="shared" ref="F39" si="6">AVERAGE(F29:F38)</f>
        <v>0.1774</v>
      </c>
      <c r="G39" s="8">
        <f t="shared" ref="G39" si="7">AVERAGE(G29:G38)</f>
        <v>0.18670000000000003</v>
      </c>
      <c r="H39" s="8">
        <f t="shared" ref="H39" si="8">AVERAGE(H29:H38)</f>
        <v>0.29370000000000002</v>
      </c>
      <c r="I39" s="8">
        <f t="shared" ref="I39" si="9">AVERAGE(I29:I38)</f>
        <v>0.25650000000000001</v>
      </c>
      <c r="J39" s="8">
        <f t="shared" ref="J39" si="10">AVERAGE(J29:J38)</f>
        <v>0.26090000000000002</v>
      </c>
      <c r="K39" s="8">
        <f t="shared" ref="K39" si="11">AVERAGE(K29:K38)</f>
        <v>0.31690000000000002</v>
      </c>
      <c r="L39" s="8">
        <f t="shared" ref="L39" si="12">AVERAGE(L29:L38)</f>
        <v>0.30809999999999998</v>
      </c>
      <c r="M39" s="8">
        <f t="shared" ref="M39" si="13">AVERAGE(M29:M38)</f>
        <v>0.30940000000000001</v>
      </c>
    </row>
    <row r="40" spans="1:14" x14ac:dyDescent="0.25">
      <c r="A40" s="6" t="s">
        <v>17</v>
      </c>
      <c r="B40" s="9">
        <f>STDEV(B29:B38)</f>
        <v>2.2642388959157395E-2</v>
      </c>
      <c r="C40" s="9">
        <f t="shared" ref="C40:M40" si="14">STDEV(C29:C38)</f>
        <v>2.1604783420961816E-2</v>
      </c>
      <c r="D40" s="9">
        <f t="shared" si="14"/>
        <v>2.6418848490340291E-2</v>
      </c>
      <c r="E40" s="9">
        <f t="shared" si="14"/>
        <v>3.5011268027434934E-2</v>
      </c>
      <c r="F40" s="9">
        <f t="shared" si="14"/>
        <v>3.477291410790239E-2</v>
      </c>
      <c r="G40" s="9">
        <f t="shared" si="14"/>
        <v>3.0764517801447053E-2</v>
      </c>
      <c r="H40" s="9">
        <f t="shared" si="14"/>
        <v>3.9799637072605143E-2</v>
      </c>
      <c r="I40" s="9">
        <f t="shared" si="14"/>
        <v>1.2331080875395953E-2</v>
      </c>
      <c r="J40" s="9">
        <f t="shared" si="14"/>
        <v>2.0572095447744531E-2</v>
      </c>
      <c r="K40" s="9">
        <f t="shared" si="14"/>
        <v>3.18902632301599E-2</v>
      </c>
      <c r="L40" s="9">
        <f t="shared" si="14"/>
        <v>1.2077987323133687E-2</v>
      </c>
      <c r="M40" s="9">
        <f t="shared" si="14"/>
        <v>1.4033293744995623E-2</v>
      </c>
    </row>
    <row r="41" spans="1:14" x14ac:dyDescent="0.25">
      <c r="B41" s="40">
        <v>100</v>
      </c>
      <c r="C41" s="38">
        <f>(C39/$B$39)*100</f>
        <v>166.93280106453759</v>
      </c>
      <c r="D41" s="38">
        <f t="shared" ref="D41:M41" si="15">(D39/$B$39)*100</f>
        <v>181.50365934797071</v>
      </c>
      <c r="E41" s="38">
        <f t="shared" si="15"/>
        <v>105.98802395209579</v>
      </c>
      <c r="F41" s="38">
        <f t="shared" si="15"/>
        <v>118.03060545575515</v>
      </c>
      <c r="G41" s="38">
        <f t="shared" si="15"/>
        <v>124.21823020625418</v>
      </c>
      <c r="H41" s="38">
        <f t="shared" si="15"/>
        <v>195.40918163672654</v>
      </c>
      <c r="I41" s="38">
        <f t="shared" si="15"/>
        <v>170.65868263473052</v>
      </c>
      <c r="J41" s="38">
        <f t="shared" si="15"/>
        <v>173.58616101131071</v>
      </c>
      <c r="K41" s="38">
        <f t="shared" si="15"/>
        <v>210.84497671324019</v>
      </c>
      <c r="L41" s="38">
        <f t="shared" si="15"/>
        <v>204.99001996007982</v>
      </c>
      <c r="M41" s="38">
        <f t="shared" si="15"/>
        <v>205.85495675316031</v>
      </c>
    </row>
    <row r="42" spans="1:14" x14ac:dyDescent="0.25">
      <c r="B42">
        <f>((B40/B39)*100)/2</f>
        <v>7.5323981900057859</v>
      </c>
      <c r="C42">
        <f t="shared" ref="C42:M42" si="16">((C40/C39)*100)/2</f>
        <v>4.3054570388524942</v>
      </c>
      <c r="D42">
        <f t="shared" si="16"/>
        <v>4.8421643127456537</v>
      </c>
      <c r="E42">
        <f t="shared" si="16"/>
        <v>10.989098564794393</v>
      </c>
      <c r="F42">
        <f t="shared" si="16"/>
        <v>9.8007085986196127</v>
      </c>
      <c r="G42">
        <f t="shared" si="16"/>
        <v>8.2390245852830883</v>
      </c>
      <c r="H42">
        <f t="shared" si="16"/>
        <v>6.775559596970572</v>
      </c>
      <c r="I42">
        <f t="shared" si="16"/>
        <v>2.4037194688881001</v>
      </c>
      <c r="J42">
        <f t="shared" si="16"/>
        <v>3.9425249995677523</v>
      </c>
      <c r="K42">
        <f t="shared" si="16"/>
        <v>5.0315972278573522</v>
      </c>
      <c r="L42">
        <f t="shared" si="16"/>
        <v>1.9600758395218576</v>
      </c>
      <c r="M42">
        <f t="shared" si="16"/>
        <v>2.2678238114084719</v>
      </c>
    </row>
    <row r="46" spans="1:14" ht="15.75" thickBot="1" x14ac:dyDescent="0.3">
      <c r="A46" s="6" t="s">
        <v>18</v>
      </c>
      <c r="B46" t="s">
        <v>19</v>
      </c>
      <c r="C46" s="32">
        <f>AVERAGE(C29:C32,C34:C38)</f>
        <v>0.24533333333333335</v>
      </c>
      <c r="D46" s="32">
        <f>AVERAGE(D29:D32,D34:D38)</f>
        <v>0.27911111111111109</v>
      </c>
      <c r="E46" t="s">
        <v>19</v>
      </c>
      <c r="F46" t="s">
        <v>19</v>
      </c>
      <c r="G46" t="s">
        <v>19</v>
      </c>
      <c r="H46" s="32">
        <f>AVERAGE(H29:H37)</f>
        <v>0.28311111111111109</v>
      </c>
      <c r="I46" t="s">
        <v>19</v>
      </c>
      <c r="J46" t="s">
        <v>19</v>
      </c>
      <c r="K46" s="32">
        <f>AVERAGE(K29:K34,K37:K38)</f>
        <v>0.30349999999999999</v>
      </c>
      <c r="L46" t="s">
        <v>19</v>
      </c>
      <c r="M46" s="32">
        <f>AVERAGE(M29:M32,M34:M38)</f>
        <v>0.313</v>
      </c>
    </row>
    <row r="47" spans="1:14" x14ac:dyDescent="0.25">
      <c r="A47" s="18" t="s">
        <v>21</v>
      </c>
      <c r="B47" s="19"/>
      <c r="C47" s="19"/>
      <c r="D47" s="19"/>
      <c r="E47" s="19"/>
      <c r="F47" s="19"/>
      <c r="G47" s="19"/>
      <c r="H47" s="21" t="s">
        <v>33</v>
      </c>
      <c r="I47" s="20" t="s">
        <v>34</v>
      </c>
      <c r="J47" s="20" t="s">
        <v>35</v>
      </c>
      <c r="K47" s="21" t="s">
        <v>41</v>
      </c>
      <c r="L47" s="21" t="s">
        <v>42</v>
      </c>
      <c r="M47" s="33" t="s">
        <v>43</v>
      </c>
      <c r="N47" s="34" t="s">
        <v>32</v>
      </c>
    </row>
    <row r="48" spans="1:14" ht="30.75" thickBot="1" x14ac:dyDescent="0.3">
      <c r="A48" s="23" t="s">
        <v>20</v>
      </c>
      <c r="B48" s="24"/>
      <c r="C48" s="25" t="s">
        <v>36</v>
      </c>
      <c r="D48" s="25" t="s">
        <v>40</v>
      </c>
      <c r="E48" s="26" t="s">
        <v>37</v>
      </c>
      <c r="F48" s="26" t="s">
        <v>38</v>
      </c>
      <c r="G48" s="25" t="s">
        <v>39</v>
      </c>
      <c r="H48" s="25" t="s">
        <v>74</v>
      </c>
      <c r="I48" s="41" t="s">
        <v>75</v>
      </c>
      <c r="J48" s="24"/>
      <c r="K48" s="41" t="s">
        <v>76</v>
      </c>
      <c r="L48" s="41" t="s">
        <v>77</v>
      </c>
      <c r="M48" s="27"/>
    </row>
    <row r="49" spans="3:14" x14ac:dyDescent="0.25">
      <c r="C49" s="36" t="s">
        <v>47</v>
      </c>
      <c r="D49" s="36" t="s">
        <v>47</v>
      </c>
      <c r="E49" s="36" t="s">
        <v>56</v>
      </c>
      <c r="F49" s="36" t="s">
        <v>58</v>
      </c>
      <c r="G49" s="36" t="s">
        <v>60</v>
      </c>
      <c r="H49" s="35" t="s">
        <v>57</v>
      </c>
      <c r="I49" s="35" t="s">
        <v>59</v>
      </c>
      <c r="J49" s="35" t="s">
        <v>61</v>
      </c>
      <c r="K49" s="35" t="s">
        <v>62</v>
      </c>
      <c r="L49" s="35" t="s">
        <v>46</v>
      </c>
      <c r="M49" s="35" t="s">
        <v>63</v>
      </c>
      <c r="N49" s="39" t="s">
        <v>64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"/>
  <sheetViews>
    <sheetView workbookViewId="0">
      <selection activeCell="M13" sqref="M13"/>
    </sheetView>
  </sheetViews>
  <sheetFormatPr defaultRowHeight="15" x14ac:dyDescent="0.25"/>
  <sheetData>
    <row r="2" spans="2:3" x14ac:dyDescent="0.25">
      <c r="B2" s="32" t="s">
        <v>44</v>
      </c>
      <c r="C2" s="3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Dwuczynnikowa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Wnuk Ewa</dc:creator>
  <cp:lastModifiedBy>Wnuk Ewa</cp:lastModifiedBy>
  <dcterms:created xsi:type="dcterms:W3CDTF">2023-03-13T11:31:52Z</dcterms:created>
  <dcterms:modified xsi:type="dcterms:W3CDTF">2023-12-07T09:36:52Z</dcterms:modified>
</cp:coreProperties>
</file>