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niatura\MitoPT TMRM\"/>
    </mc:Choice>
  </mc:AlternateContent>
  <bookViews>
    <workbookView xWindow="0" yWindow="0" windowWidth="28800" windowHeight="12330"/>
  </bookViews>
  <sheets>
    <sheet name="Arkusz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1" i="1" l="1"/>
  <c r="B17" i="1"/>
  <c r="D41" i="1"/>
  <c r="E41" i="1"/>
  <c r="F41" i="1"/>
  <c r="G41" i="1"/>
  <c r="H41" i="1"/>
  <c r="I41" i="1"/>
  <c r="J41" i="1"/>
  <c r="C41" i="1"/>
  <c r="D17" i="1"/>
  <c r="E17" i="1"/>
  <c r="F17" i="1"/>
  <c r="G17" i="1"/>
  <c r="H17" i="1"/>
  <c r="I17" i="1"/>
  <c r="J17" i="1"/>
  <c r="C17" i="1"/>
  <c r="D42" i="1" l="1"/>
  <c r="C42" i="1"/>
  <c r="J19" i="1"/>
  <c r="H19" i="1"/>
  <c r="G19" i="1"/>
  <c r="F19" i="1"/>
  <c r="E19" i="1"/>
  <c r="D19" i="1"/>
  <c r="B19" i="1"/>
  <c r="C39" i="1" l="1"/>
  <c r="D39" i="1"/>
  <c r="E39" i="1"/>
  <c r="F39" i="1"/>
  <c r="G39" i="1"/>
  <c r="H39" i="1"/>
  <c r="I39" i="1"/>
  <c r="J39" i="1"/>
  <c r="B39" i="1"/>
  <c r="C38" i="1"/>
  <c r="D38" i="1"/>
  <c r="D40" i="1" s="1"/>
  <c r="E38" i="1"/>
  <c r="E40" i="1" s="1"/>
  <c r="F38" i="1"/>
  <c r="G38" i="1"/>
  <c r="H38" i="1"/>
  <c r="H40" i="1" s="1"/>
  <c r="I38" i="1"/>
  <c r="I40" i="1" s="1"/>
  <c r="J38" i="1"/>
  <c r="B38" i="1"/>
  <c r="G40" i="1" l="1"/>
  <c r="C40" i="1"/>
  <c r="J40" i="1"/>
  <c r="F40" i="1"/>
  <c r="C15" i="1"/>
  <c r="D15" i="1"/>
  <c r="E15" i="1"/>
  <c r="F15" i="1"/>
  <c r="G15" i="1"/>
  <c r="H15" i="1"/>
  <c r="I15" i="1"/>
  <c r="J15" i="1"/>
  <c r="B15" i="1"/>
  <c r="C14" i="1"/>
  <c r="D14" i="1"/>
  <c r="D16" i="1" s="1"/>
  <c r="E14" i="1"/>
  <c r="E16" i="1" s="1"/>
  <c r="F14" i="1"/>
  <c r="G14" i="1"/>
  <c r="G16" i="1" s="1"/>
  <c r="H14" i="1"/>
  <c r="H16" i="1" s="1"/>
  <c r="I14" i="1"/>
  <c r="I16" i="1" s="1"/>
  <c r="J14" i="1"/>
  <c r="B14" i="1"/>
  <c r="C16" i="1" l="1"/>
  <c r="J16" i="1"/>
  <c r="F16" i="1"/>
</calcChain>
</file>

<file path=xl/sharedStrings.xml><?xml version="1.0" encoding="utf-8"?>
<sst xmlns="http://schemas.openxmlformats.org/spreadsheetml/2006/main" count="90" uniqueCount="65">
  <si>
    <t>1h</t>
  </si>
  <si>
    <t>K</t>
  </si>
  <si>
    <t>16.03.</t>
  </si>
  <si>
    <t>17.03.</t>
  </si>
  <si>
    <t>24h</t>
  </si>
  <si>
    <t>średnia</t>
  </si>
  <si>
    <t>odch.str.</t>
  </si>
  <si>
    <t>.</t>
  </si>
  <si>
    <t>21.03.</t>
  </si>
  <si>
    <t>22.03.</t>
  </si>
  <si>
    <t>23.03.</t>
  </si>
  <si>
    <t>24.02.</t>
  </si>
  <si>
    <t>outliers</t>
  </si>
  <si>
    <t>V-EGCG/V</t>
  </si>
  <si>
    <t>K-</t>
  </si>
  <si>
    <t>brak</t>
  </si>
  <si>
    <t>p=0,02665</t>
  </si>
  <si>
    <t>p=0,0001554</t>
  </si>
  <si>
    <t>p=0,05923</t>
  </si>
  <si>
    <t>p=0,004662</t>
  </si>
  <si>
    <t>p=0,8421</t>
  </si>
  <si>
    <t>p=0,6038</t>
  </si>
  <si>
    <t>p=0,004388</t>
  </si>
  <si>
    <t>p=0,01063</t>
  </si>
  <si>
    <t>M-W</t>
  </si>
  <si>
    <t>p=0,9682</t>
  </si>
  <si>
    <t>p=0,7802</t>
  </si>
  <si>
    <t>p=0,7394</t>
  </si>
  <si>
    <t>p=0,8534</t>
  </si>
  <si>
    <t>p=0,001451</t>
  </si>
  <si>
    <t>p=0,2428</t>
  </si>
  <si>
    <t>p=0,0004114</t>
  </si>
  <si>
    <t>p=0,0002598</t>
  </si>
  <si>
    <t>p&lt;0,001</t>
  </si>
  <si>
    <t>p=0,265</t>
  </si>
  <si>
    <t>p=0,894</t>
  </si>
  <si>
    <t>p=0,515</t>
  </si>
  <si>
    <t>p=0,342</t>
  </si>
  <si>
    <t>p=0,001</t>
  </si>
  <si>
    <t xml:space="preserve">dwuczynnikowa </t>
  </si>
  <si>
    <t>p=0,414</t>
  </si>
  <si>
    <t>p=0,077</t>
  </si>
  <si>
    <t>p=0,436</t>
  </si>
  <si>
    <t>p=0,396</t>
  </si>
  <si>
    <t>p=0,596</t>
  </si>
  <si>
    <t>p=0,073</t>
  </si>
  <si>
    <t>p=0,097</t>
  </si>
  <si>
    <t>p=0,383</t>
  </si>
  <si>
    <t>dwuczynnikowa</t>
  </si>
  <si>
    <r>
      <t xml:space="preserve">V 50 </t>
    </r>
    <r>
      <rPr>
        <b/>
        <sz val="10"/>
        <rFont val="Calibri"/>
        <family val="2"/>
        <charset val="238"/>
      </rPr>
      <t>µ</t>
    </r>
    <r>
      <rPr>
        <b/>
        <sz val="10"/>
        <rFont val="Arial"/>
        <family val="2"/>
        <charset val="238"/>
      </rPr>
      <t>M</t>
    </r>
  </si>
  <si>
    <t>V 100 µM</t>
  </si>
  <si>
    <t>EGCG 0.5 µM</t>
  </si>
  <si>
    <t>EGCG 1 µM</t>
  </si>
  <si>
    <t>V 50 µM EGCG 0.5 µM</t>
  </si>
  <si>
    <t>V 50 µM EGCG 1 µM</t>
  </si>
  <si>
    <t xml:space="preserve">V 100 µM EGCG 0.5 µM </t>
  </si>
  <si>
    <t xml:space="preserve">V 100 µM EGCG 1 µM </t>
  </si>
  <si>
    <t>p=0,00008227</t>
  </si>
  <si>
    <t>p=0,002468</t>
  </si>
  <si>
    <t>p=0,0676</t>
  </si>
  <si>
    <t>p=0,000621</t>
  </si>
  <si>
    <t>p=0,01051</t>
  </si>
  <si>
    <t>p=0,5288</t>
  </si>
  <si>
    <t>p=0,1051</t>
  </si>
  <si>
    <t>p=0,08921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</si>
</sst>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2" fillId="5" borderId="1" xfId="0" applyFont="1" applyFill="1" applyBorder="1" applyAlignment="1">
      <alignment horizontal="center" vertical="center" wrapText="1"/>
    </xf>
    <xf numFmtId="0" fontId="1" fillId="6" borderId="0" xfId="0" applyFont="1" applyFill="1"/>
    <xf numFmtId="0" fontId="1" fillId="0" borderId="5" xfId="0" applyFont="1" applyBorder="1"/>
    <xf numFmtId="0" fontId="0" fillId="0" borderId="6" xfId="0" applyBorder="1"/>
    <xf numFmtId="0" fontId="1" fillId="5" borderId="6" xfId="0" applyFont="1" applyFill="1" applyBorder="1"/>
    <xf numFmtId="0" fontId="1" fillId="7" borderId="6" xfId="0" applyFont="1" applyFill="1" applyBorder="1"/>
    <xf numFmtId="0" fontId="1" fillId="7" borderId="7" xfId="0" applyFont="1" applyFill="1" applyBorder="1"/>
    <xf numFmtId="0" fontId="1" fillId="0" borderId="8" xfId="0" applyFont="1" applyBorder="1"/>
    <xf numFmtId="0" fontId="0" fillId="0" borderId="9" xfId="0" applyBorder="1"/>
    <xf numFmtId="0" fontId="1" fillId="7" borderId="9" xfId="0" applyFont="1" applyFill="1" applyBorder="1"/>
    <xf numFmtId="0" fontId="1" fillId="5" borderId="9" xfId="0" applyFont="1" applyFill="1" applyBorder="1"/>
    <xf numFmtId="0" fontId="1" fillId="8" borderId="0" xfId="0" applyFont="1" applyFill="1" applyBorder="1"/>
    <xf numFmtId="0" fontId="1" fillId="7" borderId="0" xfId="0" applyFont="1" applyFill="1"/>
    <xf numFmtId="0" fontId="1" fillId="5" borderId="0" xfId="0" applyFont="1" applyFill="1"/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wrapText="1"/>
    </xf>
    <xf numFmtId="0" fontId="1" fillId="5" borderId="10" xfId="0" applyFont="1" applyFill="1" applyBorder="1"/>
    <xf numFmtId="0" fontId="1" fillId="7" borderId="10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Arkusz1!$B$3:$J$3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 </c:v>
                </c:pt>
                <c:pt idx="8">
                  <c:v>V 100 µM EGCG 1 µM </c:v>
                </c:pt>
              </c:strCache>
            </c:strRef>
          </c:cat>
          <c:val>
            <c:numRef>
              <c:f>Arkusz1!$B$14:$J$14</c:f>
              <c:numCache>
                <c:formatCode>General</c:formatCode>
                <c:ptCount val="9"/>
                <c:pt idx="0">
                  <c:v>581269.1</c:v>
                </c:pt>
                <c:pt idx="1">
                  <c:v>806778.3</c:v>
                </c:pt>
                <c:pt idx="2">
                  <c:v>847642.1</c:v>
                </c:pt>
                <c:pt idx="3">
                  <c:v>655867.80000000005</c:v>
                </c:pt>
                <c:pt idx="4">
                  <c:v>727111.1</c:v>
                </c:pt>
                <c:pt idx="5">
                  <c:v>801835.9</c:v>
                </c:pt>
                <c:pt idx="6">
                  <c:v>771437.2</c:v>
                </c:pt>
                <c:pt idx="7">
                  <c:v>751458.8</c:v>
                </c:pt>
                <c:pt idx="8">
                  <c:v>803451.7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EB-4B02-8F28-BC9B98097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4874744"/>
        <c:axId val="364876056"/>
      </c:barChart>
      <c:catAx>
        <c:axId val="364874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4876056"/>
        <c:crosses val="autoZero"/>
        <c:auto val="1"/>
        <c:lblAlgn val="ctr"/>
        <c:lblOffset val="100"/>
        <c:noMultiLvlLbl val="0"/>
      </c:catAx>
      <c:valAx>
        <c:axId val="364876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4874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Arkusz1!$B$27:$J$27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 </c:v>
                </c:pt>
                <c:pt idx="8">
                  <c:v>V 100 µM EGCG 1 µM </c:v>
                </c:pt>
              </c:strCache>
            </c:strRef>
          </c:cat>
          <c:val>
            <c:numRef>
              <c:f>Arkusz1!$B$38:$J$38</c:f>
              <c:numCache>
                <c:formatCode>General</c:formatCode>
                <c:ptCount val="9"/>
                <c:pt idx="0">
                  <c:v>787376.5</c:v>
                </c:pt>
                <c:pt idx="1">
                  <c:v>799940.3</c:v>
                </c:pt>
                <c:pt idx="2">
                  <c:v>804058.9</c:v>
                </c:pt>
                <c:pt idx="3">
                  <c:v>745794.3</c:v>
                </c:pt>
                <c:pt idx="4">
                  <c:v>801873.7</c:v>
                </c:pt>
                <c:pt idx="5">
                  <c:v>681128.8</c:v>
                </c:pt>
                <c:pt idx="6">
                  <c:v>848109</c:v>
                </c:pt>
                <c:pt idx="7">
                  <c:v>680017.5</c:v>
                </c:pt>
                <c:pt idx="8">
                  <c:v>653071.4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78-428E-99E7-1CC36D089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063560"/>
        <c:axId val="471064216"/>
      </c:barChart>
      <c:catAx>
        <c:axId val="47106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71064216"/>
        <c:crosses val="autoZero"/>
        <c:auto val="1"/>
        <c:lblAlgn val="ctr"/>
        <c:lblOffset val="100"/>
        <c:noMultiLvlLbl val="0"/>
      </c:catAx>
      <c:valAx>
        <c:axId val="471064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71063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862435507616946E-2"/>
          <c:y val="4.8339164914403071E-2"/>
          <c:w val="0.8340798357801642"/>
          <c:h val="0.75099405676654685"/>
        </c:manualLayout>
      </c:layout>
      <c:barChart>
        <c:barDir val="col"/>
        <c:grouping val="clustered"/>
        <c:varyColors val="0"/>
        <c:ser>
          <c:idx val="0"/>
          <c:order val="0"/>
          <c:tx>
            <c:v>1h</c:v>
          </c:tx>
          <c:spPr>
            <a:solidFill>
              <a:schemeClr val="bg1"/>
            </a:solidFill>
            <a:ln w="15875">
              <a:solidFill>
                <a:sysClr val="windowText" lastClr="000000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Arkusz1!$B$17:$J$17</c:f>
                <c:numCache>
                  <c:formatCode>General</c:formatCode>
                  <c:ptCount val="9"/>
                  <c:pt idx="0">
                    <c:v>9.8980051719550453</c:v>
                  </c:pt>
                  <c:pt idx="1">
                    <c:v>8.6490921382439101</c:v>
                  </c:pt>
                  <c:pt idx="2">
                    <c:v>9.4523993585787842</c:v>
                  </c:pt>
                  <c:pt idx="3">
                    <c:v>4.893834548987047</c:v>
                  </c:pt>
                  <c:pt idx="4">
                    <c:v>6.4934530065293457</c:v>
                  </c:pt>
                  <c:pt idx="5">
                    <c:v>7.7871038573893863</c:v>
                  </c:pt>
                  <c:pt idx="6">
                    <c:v>8.0681323756110821</c:v>
                  </c:pt>
                  <c:pt idx="7">
                    <c:v>9.2722725221906117</c:v>
                  </c:pt>
                  <c:pt idx="8">
                    <c:v>6.3196837336727816</c:v>
                  </c:pt>
                </c:numCache>
              </c:numRef>
            </c:plus>
            <c:minus>
              <c:numRef>
                <c:f>Arkusz1!$B$17:$J$17</c:f>
                <c:numCache>
                  <c:formatCode>General</c:formatCode>
                  <c:ptCount val="9"/>
                  <c:pt idx="0">
                    <c:v>9.8980051719550453</c:v>
                  </c:pt>
                  <c:pt idx="1">
                    <c:v>8.6490921382439101</c:v>
                  </c:pt>
                  <c:pt idx="2">
                    <c:v>9.4523993585787842</c:v>
                  </c:pt>
                  <c:pt idx="3">
                    <c:v>4.893834548987047</c:v>
                  </c:pt>
                  <c:pt idx="4">
                    <c:v>6.4934530065293457</c:v>
                  </c:pt>
                  <c:pt idx="5">
                    <c:v>7.7871038573893863</c:v>
                  </c:pt>
                  <c:pt idx="6">
                    <c:v>8.0681323756110821</c:v>
                  </c:pt>
                  <c:pt idx="7">
                    <c:v>9.2722725221906117</c:v>
                  </c:pt>
                  <c:pt idx="8">
                    <c:v>6.3196837336727816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Arkusz1!$B$3:$J$3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 </c:v>
                </c:pt>
                <c:pt idx="8">
                  <c:v>V 100 µM EGCG 1 µM </c:v>
                </c:pt>
              </c:strCache>
            </c:strRef>
          </c:cat>
          <c:val>
            <c:numRef>
              <c:f>Arkusz1!$B$16:$J$16</c:f>
              <c:numCache>
                <c:formatCode>General</c:formatCode>
                <c:ptCount val="9"/>
                <c:pt idx="0">
                  <c:v>100</c:v>
                </c:pt>
                <c:pt idx="1">
                  <c:v>138.79600687530098</c:v>
                </c:pt>
                <c:pt idx="2">
                  <c:v>145.82610704749314</c:v>
                </c:pt>
                <c:pt idx="3">
                  <c:v>112.83376322601701</c:v>
                </c:pt>
                <c:pt idx="4">
                  <c:v>125.09027230244993</c:v>
                </c:pt>
                <c:pt idx="5">
                  <c:v>137.9457294392563</c:v>
                </c:pt>
                <c:pt idx="6">
                  <c:v>132.71601741775024</c:v>
                </c:pt>
                <c:pt idx="7">
                  <c:v>129.27898627331129</c:v>
                </c:pt>
                <c:pt idx="8">
                  <c:v>138.22370740161486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AF-4C55-B146-EDA72736A0B5}"/>
            </c:ext>
          </c:extLst>
        </c:ser>
        <c:ser>
          <c:idx val="1"/>
          <c:order val="1"/>
          <c:tx>
            <c:v>24h</c:v>
          </c:tx>
          <c:spPr>
            <a:pattFill prst="pct80">
              <a:fgClr>
                <a:schemeClr val="tx1"/>
              </a:fgClr>
              <a:bgClr>
                <a:schemeClr val="bg1"/>
              </a:bgClr>
            </a:pattFill>
            <a:ln w="12700">
              <a:solidFill>
                <a:sysClr val="windowText" lastClr="000000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Arkusz1!$B$41:$J$41</c:f>
                <c:numCache>
                  <c:formatCode>General</c:formatCode>
                  <c:ptCount val="9"/>
                  <c:pt idx="0">
                    <c:v>10.901607591986034</c:v>
                  </c:pt>
                  <c:pt idx="1">
                    <c:v>3.109439926359499</c:v>
                  </c:pt>
                  <c:pt idx="2">
                    <c:v>3.0598320039385678</c:v>
                  </c:pt>
                  <c:pt idx="3">
                    <c:v>11.051330040273465</c:v>
                  </c:pt>
                  <c:pt idx="4">
                    <c:v>10.774583246875046</c:v>
                  </c:pt>
                  <c:pt idx="5">
                    <c:v>4.4119561049709342</c:v>
                  </c:pt>
                  <c:pt idx="6">
                    <c:v>7.3976974029456715</c:v>
                  </c:pt>
                  <c:pt idx="7">
                    <c:v>4.973959035807944</c:v>
                  </c:pt>
                  <c:pt idx="8">
                    <c:v>5.7898197392473367</c:v>
                  </c:pt>
                </c:numCache>
              </c:numRef>
            </c:plus>
            <c:minus>
              <c:numRef>
                <c:f>Arkusz1!$B$41:$J$41</c:f>
                <c:numCache>
                  <c:formatCode>General</c:formatCode>
                  <c:ptCount val="9"/>
                  <c:pt idx="0">
                    <c:v>10.901607591986034</c:v>
                  </c:pt>
                  <c:pt idx="1">
                    <c:v>3.109439926359499</c:v>
                  </c:pt>
                  <c:pt idx="2">
                    <c:v>3.0598320039385678</c:v>
                  </c:pt>
                  <c:pt idx="3">
                    <c:v>11.051330040273465</c:v>
                  </c:pt>
                  <c:pt idx="4">
                    <c:v>10.774583246875046</c:v>
                  </c:pt>
                  <c:pt idx="5">
                    <c:v>4.4119561049709342</c:v>
                  </c:pt>
                  <c:pt idx="6">
                    <c:v>7.3976974029456715</c:v>
                  </c:pt>
                  <c:pt idx="7">
                    <c:v>4.973959035807944</c:v>
                  </c:pt>
                  <c:pt idx="8">
                    <c:v>5.7898197392473367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Arkusz1!$B$40:$J$40</c:f>
              <c:numCache>
                <c:formatCode>General</c:formatCode>
                <c:ptCount val="9"/>
                <c:pt idx="0">
                  <c:v>100</c:v>
                </c:pt>
                <c:pt idx="1">
                  <c:v>101.59565341358297</c:v>
                </c:pt>
                <c:pt idx="2">
                  <c:v>102.11873227102916</c:v>
                </c:pt>
                <c:pt idx="3">
                  <c:v>94.718892423129219</c:v>
                </c:pt>
                <c:pt idx="4">
                  <c:v>101.84120303311059</c:v>
                </c:pt>
                <c:pt idx="5">
                  <c:v>86.506112387148974</c:v>
                </c:pt>
                <c:pt idx="6">
                  <c:v>107.7132731291828</c:v>
                </c:pt>
                <c:pt idx="7">
                  <c:v>86.364972792558575</c:v>
                </c:pt>
                <c:pt idx="8">
                  <c:v>82.942709110571627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AF-4C55-B146-EDA72736A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0662416"/>
        <c:axId val="420664384"/>
      </c:barChart>
      <c:catAx>
        <c:axId val="42066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0664384"/>
        <c:crosses val="autoZero"/>
        <c:auto val="1"/>
        <c:lblAlgn val="ctr"/>
        <c:lblOffset val="100"/>
        <c:noMultiLvlLbl val="0"/>
      </c:catAx>
      <c:valAx>
        <c:axId val="42066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066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</xdr:colOff>
      <xdr:row>0</xdr:row>
      <xdr:rowOff>1</xdr:rowOff>
    </xdr:from>
    <xdr:to>
      <xdr:col>22</xdr:col>
      <xdr:colOff>476250</xdr:colOff>
      <xdr:row>16</xdr:row>
      <xdr:rowOff>9526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552450</xdr:colOff>
      <xdr:row>20</xdr:row>
      <xdr:rowOff>123824</xdr:rowOff>
    </xdr:from>
    <xdr:to>
      <xdr:col>23</xdr:col>
      <xdr:colOff>28576</xdr:colOff>
      <xdr:row>38</xdr:row>
      <xdr:rowOff>0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606271</xdr:colOff>
      <xdr:row>39</xdr:row>
      <xdr:rowOff>147863</xdr:rowOff>
    </xdr:from>
    <xdr:to>
      <xdr:col>24</xdr:col>
      <xdr:colOff>396118</xdr:colOff>
      <xdr:row>57</xdr:row>
      <xdr:rowOff>37797</xdr:rowOff>
    </xdr:to>
    <xdr:graphicFrame macro="">
      <xdr:nvGraphicFramePr>
        <xdr:cNvPr id="4" name="Wykres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0.15394</cdr:x>
      <cdr:y>0.10881</cdr:y>
    </cdr:from>
    <cdr:to>
      <cdr:x>0.23028</cdr:x>
      <cdr:y>0.18474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996655" y="363709"/>
          <a:ext cx="494274" cy="253829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l-PL" sz="1200" b="1"/>
            <a:t>*</a:t>
          </a:r>
        </a:p>
      </cdr:txBody>
    </cdr:sp>
  </cdr:relSizeAnchor>
  <cdr:relSizeAnchor xmlns:cdr="http://schemas.openxmlformats.org/drawingml/2006/chartDrawing">
    <cdr:from>
      <cdr:x>0.24519</cdr:x>
      <cdr:y>0.06745</cdr:y>
    </cdr:from>
    <cdr:to>
      <cdr:x>0.31855</cdr:x>
      <cdr:y>0.15268</cdr:y>
    </cdr:to>
    <cdr:sp macro="" textlink="">
      <cdr:nvSpPr>
        <cdr:cNvPr id="3" name="pole tekstowe 1"/>
        <cdr:cNvSpPr txBox="1"/>
      </cdr:nvSpPr>
      <cdr:spPr>
        <a:xfrm xmlns:a="http://schemas.openxmlformats.org/drawingml/2006/main">
          <a:off x="1587461" y="225474"/>
          <a:ext cx="474969" cy="284908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l-PL" sz="1200" b="1"/>
            <a:t>*</a:t>
          </a:r>
        </a:p>
        <a:p xmlns:a="http://schemas.openxmlformats.org/drawingml/2006/main">
          <a:pPr algn="ctr"/>
          <a:endParaRPr lang="pl-PL" sz="1200" b="1"/>
        </a:p>
      </cdr:txBody>
    </cdr:sp>
  </cdr:relSizeAnchor>
  <cdr:relSizeAnchor xmlns:cdr="http://schemas.openxmlformats.org/drawingml/2006/chartDrawing">
    <cdr:from>
      <cdr:x>0.44952</cdr:x>
      <cdr:y>0.14512</cdr:y>
    </cdr:from>
    <cdr:to>
      <cdr:x>0.49838</cdr:x>
      <cdr:y>0.23004</cdr:y>
    </cdr:to>
    <cdr:sp macro="" textlink="">
      <cdr:nvSpPr>
        <cdr:cNvPr id="4" name="pole tekstowe 1"/>
        <cdr:cNvSpPr txBox="1"/>
      </cdr:nvSpPr>
      <cdr:spPr>
        <a:xfrm xmlns:a="http://schemas.openxmlformats.org/drawingml/2006/main">
          <a:off x="2940073" y="484720"/>
          <a:ext cx="319596" cy="283631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200" b="1"/>
            <a:t>*</a:t>
          </a:r>
        </a:p>
      </cdr:txBody>
    </cdr:sp>
  </cdr:relSizeAnchor>
  <cdr:relSizeAnchor xmlns:cdr="http://schemas.openxmlformats.org/drawingml/2006/chartDrawing">
    <cdr:from>
      <cdr:x>0.72654</cdr:x>
      <cdr:y>0.1166</cdr:y>
    </cdr:from>
    <cdr:to>
      <cdr:x>0.76052</cdr:x>
      <cdr:y>0.18885</cdr:y>
    </cdr:to>
    <cdr:sp macro="" textlink="">
      <cdr:nvSpPr>
        <cdr:cNvPr id="5" name="pole tekstowe 1"/>
        <cdr:cNvSpPr txBox="1"/>
      </cdr:nvSpPr>
      <cdr:spPr>
        <a:xfrm xmlns:a="http://schemas.openxmlformats.org/drawingml/2006/main">
          <a:off x="4751920" y="389466"/>
          <a:ext cx="222249" cy="241302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200" b="1"/>
            <a:t>#</a:t>
          </a:r>
        </a:p>
      </cdr:txBody>
    </cdr:sp>
  </cdr:relSizeAnchor>
  <cdr:relSizeAnchor xmlns:cdr="http://schemas.openxmlformats.org/drawingml/2006/chartDrawing">
    <cdr:from>
      <cdr:x>0.81428</cdr:x>
      <cdr:y>0.11243</cdr:y>
    </cdr:from>
    <cdr:to>
      <cdr:x>0.87048</cdr:x>
      <cdr:y>0.18354</cdr:y>
    </cdr:to>
    <cdr:sp macro="" textlink="">
      <cdr:nvSpPr>
        <cdr:cNvPr id="6" name="pole tekstowe 1"/>
        <cdr:cNvSpPr txBox="1"/>
      </cdr:nvSpPr>
      <cdr:spPr>
        <a:xfrm xmlns:a="http://schemas.openxmlformats.org/drawingml/2006/main">
          <a:off x="5313485" y="376223"/>
          <a:ext cx="366744" cy="237913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200" b="1"/>
            <a:t>*#</a:t>
          </a:r>
        </a:p>
      </cdr:txBody>
    </cdr:sp>
  </cdr:relSizeAnchor>
  <cdr:relSizeAnchor xmlns:cdr="http://schemas.openxmlformats.org/drawingml/2006/chartDrawing">
    <cdr:from>
      <cdr:x>0.56764</cdr:x>
      <cdr:y>0.30553</cdr:y>
    </cdr:from>
    <cdr:to>
      <cdr:x>0.62651</cdr:x>
      <cdr:y>0.39093</cdr:y>
    </cdr:to>
    <cdr:sp macro="" textlink="">
      <cdr:nvSpPr>
        <cdr:cNvPr id="7" name="pole tekstowe 1"/>
        <cdr:cNvSpPr txBox="1"/>
      </cdr:nvSpPr>
      <cdr:spPr>
        <a:xfrm xmlns:a="http://schemas.openxmlformats.org/drawingml/2006/main">
          <a:off x="3704068" y="1022351"/>
          <a:ext cx="384126" cy="285749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200" b="1"/>
            <a:t>*#</a:t>
          </a:r>
        </a:p>
      </cdr:txBody>
    </cdr:sp>
  </cdr:relSizeAnchor>
  <cdr:relSizeAnchor xmlns:cdr="http://schemas.openxmlformats.org/drawingml/2006/chartDrawing">
    <cdr:from>
      <cdr:x>0.74308</cdr:x>
      <cdr:y>0.30936</cdr:y>
    </cdr:from>
    <cdr:to>
      <cdr:x>0.80792</cdr:x>
      <cdr:y>0.41533</cdr:y>
    </cdr:to>
    <cdr:sp macro="" textlink="">
      <cdr:nvSpPr>
        <cdr:cNvPr id="8" name="pole tekstowe 1"/>
        <cdr:cNvSpPr txBox="1"/>
      </cdr:nvSpPr>
      <cdr:spPr>
        <a:xfrm xmlns:a="http://schemas.openxmlformats.org/drawingml/2006/main">
          <a:off x="4848877" y="1035149"/>
          <a:ext cx="423137" cy="354595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l-PL" sz="1200" b="1"/>
            <a:t>*#</a:t>
          </a:r>
        </a:p>
        <a:p xmlns:a="http://schemas.openxmlformats.org/drawingml/2006/main">
          <a:pPr algn="ctr"/>
          <a:endParaRPr lang="pl-PL" sz="1200" b="1"/>
        </a:p>
      </cdr:txBody>
    </cdr:sp>
  </cdr:relSizeAnchor>
  <cdr:relSizeAnchor xmlns:cdr="http://schemas.openxmlformats.org/drawingml/2006/chartDrawing">
    <cdr:from>
      <cdr:x>0.83761</cdr:x>
      <cdr:y>0.30439</cdr:y>
    </cdr:from>
    <cdr:to>
      <cdr:x>0.89759</cdr:x>
      <cdr:y>0.39906</cdr:y>
    </cdr:to>
    <cdr:sp macro="" textlink="">
      <cdr:nvSpPr>
        <cdr:cNvPr id="9" name="pole tekstowe 1"/>
        <cdr:cNvSpPr txBox="1"/>
      </cdr:nvSpPr>
      <cdr:spPr>
        <a:xfrm xmlns:a="http://schemas.openxmlformats.org/drawingml/2006/main">
          <a:off x="5465719" y="1018542"/>
          <a:ext cx="391403" cy="316774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l-PL" sz="1200" b="1"/>
            <a:t>*#</a:t>
          </a:r>
        </a:p>
      </cdr:txBody>
    </cdr:sp>
  </cdr:relSizeAnchor>
  <cdr:relSizeAnchor xmlns:cdr="http://schemas.openxmlformats.org/drawingml/2006/chartDrawing">
    <cdr:from>
      <cdr:x>0.53744</cdr:x>
      <cdr:y>0.11278</cdr:y>
    </cdr:from>
    <cdr:to>
      <cdr:x>0.59631</cdr:x>
      <cdr:y>0.19817</cdr:y>
    </cdr:to>
    <cdr:sp macro="" textlink="">
      <cdr:nvSpPr>
        <cdr:cNvPr id="10" name="pole tekstowe 1"/>
        <cdr:cNvSpPr txBox="1"/>
      </cdr:nvSpPr>
      <cdr:spPr>
        <a:xfrm xmlns:a="http://schemas.openxmlformats.org/drawingml/2006/main">
          <a:off x="3507015" y="377372"/>
          <a:ext cx="384126" cy="285749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200" b="1"/>
            <a:t>*</a:t>
          </a:r>
        </a:p>
      </cdr:txBody>
    </cdr:sp>
  </cdr:relSizeAnchor>
  <cdr:relSizeAnchor xmlns:cdr="http://schemas.openxmlformats.org/drawingml/2006/chartDrawing">
    <cdr:from>
      <cdr:x>0.63545</cdr:x>
      <cdr:y>0.12091</cdr:y>
    </cdr:from>
    <cdr:to>
      <cdr:x>0.69432</cdr:x>
      <cdr:y>0.20631</cdr:y>
    </cdr:to>
    <cdr:sp macro="" textlink="">
      <cdr:nvSpPr>
        <cdr:cNvPr id="11" name="pole tekstowe 1"/>
        <cdr:cNvSpPr txBox="1"/>
      </cdr:nvSpPr>
      <cdr:spPr>
        <a:xfrm xmlns:a="http://schemas.openxmlformats.org/drawingml/2006/main">
          <a:off x="4146550" y="404586"/>
          <a:ext cx="384126" cy="285749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200" b="1"/>
            <a:t>*</a:t>
          </a:r>
        </a:p>
      </cdr:txBody>
    </cdr:sp>
  </cdr:relSizeAnchor>
</c:userShape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7"/>
  <sheetViews>
    <sheetView tabSelected="1" topLeftCell="A13" zoomScale="80" zoomScaleNormal="80" workbookViewId="0">
      <selection activeCell="M42" sqref="M42"/>
    </sheetView>
  </sheetViews>
  <sheetFormatPr defaultRowHeight="15" x14ac:dyDescent="0.25"/>
  <cols>
    <col min="1" max="1" width="10.5703125" customWidth="1"/>
    <col min="3" max="3" width="9.5703125" customWidth="1"/>
    <col min="4" max="4" width="11.85546875" customWidth="1"/>
    <col min="6" max="6" width="11.85546875" customWidth="1"/>
    <col min="7" max="7" width="11.140625" customWidth="1"/>
    <col min="9" max="10" width="12" bestFit="1" customWidth="1"/>
  </cols>
  <sheetData>
    <row r="2" spans="1:10" x14ac:dyDescent="0.25">
      <c r="A2" s="3" t="s">
        <v>0</v>
      </c>
    </row>
    <row r="3" spans="1:10" ht="38.25" x14ac:dyDescent="0.25">
      <c r="B3" s="2" t="s">
        <v>1</v>
      </c>
      <c r="C3" s="2" t="s">
        <v>49</v>
      </c>
      <c r="D3" s="2" t="s">
        <v>50</v>
      </c>
      <c r="E3" s="2" t="s">
        <v>51</v>
      </c>
      <c r="F3" s="2" t="s">
        <v>52</v>
      </c>
      <c r="G3" s="2" t="s">
        <v>53</v>
      </c>
      <c r="H3" s="2" t="s">
        <v>54</v>
      </c>
      <c r="I3" s="5" t="s">
        <v>55</v>
      </c>
      <c r="J3" s="5" t="s">
        <v>56</v>
      </c>
    </row>
    <row r="4" spans="1:10" x14ac:dyDescent="0.25">
      <c r="A4" s="3" t="s">
        <v>2</v>
      </c>
      <c r="B4" s="1">
        <v>623458</v>
      </c>
      <c r="C4" s="1">
        <v>812325</v>
      </c>
      <c r="D4" s="1">
        <v>986955</v>
      </c>
      <c r="E4" s="1">
        <v>719936</v>
      </c>
      <c r="F4" s="1">
        <v>655587</v>
      </c>
      <c r="G4" s="1">
        <v>841084</v>
      </c>
      <c r="H4" s="4">
        <v>715262</v>
      </c>
      <c r="I4" s="6">
        <v>845678</v>
      </c>
      <c r="J4" s="1">
        <v>842645</v>
      </c>
    </row>
    <row r="5" spans="1:10" x14ac:dyDescent="0.25">
      <c r="B5" s="1">
        <v>635709</v>
      </c>
      <c r="C5" s="1">
        <v>747788</v>
      </c>
      <c r="D5" s="1">
        <v>938501</v>
      </c>
      <c r="E5" s="1">
        <v>644187</v>
      </c>
      <c r="F5" s="1">
        <v>715381</v>
      </c>
      <c r="G5" s="1">
        <v>868731</v>
      </c>
      <c r="H5" s="4">
        <v>777078</v>
      </c>
      <c r="I5" s="6">
        <v>780086</v>
      </c>
      <c r="J5" s="1">
        <v>764443</v>
      </c>
    </row>
    <row r="6" spans="1:10" x14ac:dyDescent="0.25">
      <c r="B6" s="1">
        <v>668338</v>
      </c>
      <c r="C6" s="1">
        <v>831259</v>
      </c>
      <c r="D6" s="1">
        <v>811575</v>
      </c>
      <c r="E6" s="1">
        <v>675822</v>
      </c>
      <c r="F6" s="1">
        <v>713177</v>
      </c>
      <c r="G6" s="1">
        <v>814515</v>
      </c>
      <c r="H6" s="4">
        <v>751184</v>
      </c>
      <c r="I6" s="6">
        <v>645070</v>
      </c>
      <c r="J6" s="1">
        <v>807399</v>
      </c>
    </row>
    <row r="7" spans="1:10" x14ac:dyDescent="0.25">
      <c r="A7" s="3" t="s">
        <v>8</v>
      </c>
      <c r="B7" s="1">
        <v>626463</v>
      </c>
      <c r="C7" s="1">
        <v>902862</v>
      </c>
      <c r="D7" s="1">
        <v>961180</v>
      </c>
      <c r="E7" s="1">
        <v>637477</v>
      </c>
      <c r="F7" s="1">
        <v>659158</v>
      </c>
      <c r="G7" s="1">
        <v>771469</v>
      </c>
      <c r="H7" s="1">
        <v>813888</v>
      </c>
      <c r="I7" s="1">
        <v>841399</v>
      </c>
      <c r="J7" s="1">
        <v>842645</v>
      </c>
    </row>
    <row r="8" spans="1:10" x14ac:dyDescent="0.25">
      <c r="B8" s="1">
        <v>646221</v>
      </c>
      <c r="C8" s="1">
        <v>878594</v>
      </c>
      <c r="D8" s="1">
        <v>883983</v>
      </c>
      <c r="E8" s="1">
        <v>691905</v>
      </c>
      <c r="F8" s="1">
        <v>656702</v>
      </c>
      <c r="G8" s="1">
        <v>940675</v>
      </c>
      <c r="H8" s="1">
        <v>830333</v>
      </c>
      <c r="I8" s="1">
        <v>842235</v>
      </c>
      <c r="J8" s="1">
        <v>764443</v>
      </c>
    </row>
    <row r="9" spans="1:10" x14ac:dyDescent="0.25">
      <c r="B9" s="1">
        <v>594219</v>
      </c>
      <c r="C9" s="1">
        <v>839909</v>
      </c>
      <c r="D9" s="1">
        <v>847703</v>
      </c>
      <c r="E9" s="1">
        <v>658804</v>
      </c>
      <c r="F9" s="1">
        <v>686986</v>
      </c>
      <c r="G9" s="1">
        <v>822274</v>
      </c>
      <c r="H9" s="1">
        <v>819825</v>
      </c>
      <c r="I9" s="1">
        <v>896444</v>
      </c>
      <c r="J9" s="1">
        <v>807399</v>
      </c>
    </row>
    <row r="10" spans="1:10" x14ac:dyDescent="0.25">
      <c r="A10" s="3" t="s">
        <v>10</v>
      </c>
      <c r="B10" s="10">
        <v>366608</v>
      </c>
      <c r="C10" s="1">
        <v>541788</v>
      </c>
      <c r="D10" s="10">
        <v>567458</v>
      </c>
      <c r="E10" s="10">
        <v>518998</v>
      </c>
      <c r="F10" s="10">
        <v>951220</v>
      </c>
      <c r="G10" s="10">
        <v>499331</v>
      </c>
      <c r="H10" s="1">
        <v>616920</v>
      </c>
      <c r="I10" s="1">
        <v>548200</v>
      </c>
      <c r="J10" s="1">
        <v>939547</v>
      </c>
    </row>
    <row r="11" spans="1:10" x14ac:dyDescent="0.25">
      <c r="A11" s="3"/>
      <c r="B11" s="10">
        <v>368674</v>
      </c>
      <c r="C11" s="1">
        <v>607429</v>
      </c>
      <c r="D11" s="10">
        <v>558070</v>
      </c>
      <c r="E11" s="1">
        <v>590065</v>
      </c>
      <c r="F11" s="10">
        <v>835308</v>
      </c>
      <c r="G11" s="1">
        <v>701625</v>
      </c>
      <c r="H11" s="10">
        <v>539671</v>
      </c>
      <c r="I11" s="1">
        <v>526058</v>
      </c>
      <c r="J11" s="10">
        <v>560241</v>
      </c>
    </row>
    <row r="12" spans="1:10" x14ac:dyDescent="0.25">
      <c r="B12" s="1">
        <v>672166</v>
      </c>
      <c r="C12" s="1">
        <v>991768</v>
      </c>
      <c r="D12" s="1">
        <v>953342</v>
      </c>
      <c r="E12" s="1">
        <v>681438</v>
      </c>
      <c r="F12" s="1">
        <v>692295</v>
      </c>
      <c r="G12" s="1">
        <v>879867</v>
      </c>
      <c r="H12" s="1">
        <v>883686</v>
      </c>
      <c r="I12" s="1">
        <v>693341</v>
      </c>
      <c r="J12" s="1">
        <v>898198</v>
      </c>
    </row>
    <row r="13" spans="1:10" x14ac:dyDescent="0.25">
      <c r="B13" s="1">
        <v>610835</v>
      </c>
      <c r="C13" s="1">
        <v>914061</v>
      </c>
      <c r="D13" s="1">
        <v>967654</v>
      </c>
      <c r="E13" s="1">
        <v>740046</v>
      </c>
      <c r="F13" s="1">
        <v>705297</v>
      </c>
      <c r="G13" s="1">
        <v>878788</v>
      </c>
      <c r="H13" s="1">
        <v>966525</v>
      </c>
      <c r="I13" s="1">
        <v>896077</v>
      </c>
      <c r="J13" s="1">
        <v>807557</v>
      </c>
    </row>
    <row r="14" spans="1:10" x14ac:dyDescent="0.25">
      <c r="A14" s="3" t="s">
        <v>5</v>
      </c>
      <c r="B14" s="7">
        <f>AVERAGE(B4:B13)</f>
        <v>581269.1</v>
      </c>
      <c r="C14" s="7">
        <f t="shared" ref="C14:J14" si="0">AVERAGE(C4:C13)</f>
        <v>806778.3</v>
      </c>
      <c r="D14" s="7">
        <f t="shared" si="0"/>
        <v>847642.1</v>
      </c>
      <c r="E14" s="7">
        <f t="shared" si="0"/>
        <v>655867.80000000005</v>
      </c>
      <c r="F14" s="7">
        <f t="shared" si="0"/>
        <v>727111.1</v>
      </c>
      <c r="G14" s="7">
        <f t="shared" si="0"/>
        <v>801835.9</v>
      </c>
      <c r="H14" s="7">
        <f t="shared" si="0"/>
        <v>771437.2</v>
      </c>
      <c r="I14" s="7">
        <f t="shared" si="0"/>
        <v>751458.8</v>
      </c>
      <c r="J14" s="7">
        <f t="shared" si="0"/>
        <v>803451.7</v>
      </c>
    </row>
    <row r="15" spans="1:10" x14ac:dyDescent="0.25">
      <c r="A15" s="3" t="s">
        <v>6</v>
      </c>
      <c r="B15" s="8">
        <f>STDEV(B4:B13)</f>
        <v>115068.09116195308</v>
      </c>
      <c r="C15" s="8">
        <f t="shared" ref="C15:J15" si="1">STDEV(C4:C13)</f>
        <v>139557.99703671574</v>
      </c>
      <c r="D15" s="8">
        <f t="shared" si="1"/>
        <v>160245.03284688748</v>
      </c>
      <c r="E15" s="8">
        <f t="shared" si="1"/>
        <v>64194.169984162545</v>
      </c>
      <c r="F15" s="8">
        <f t="shared" si="1"/>
        <v>94429.235167517196</v>
      </c>
      <c r="G15" s="8">
        <f t="shared" si="1"/>
        <v>124879.58859766582</v>
      </c>
      <c r="H15" s="8">
        <f t="shared" si="1"/>
        <v>124481.14898141522</v>
      </c>
      <c r="I15" s="8">
        <f t="shared" si="1"/>
        <v>139354.61565596663</v>
      </c>
      <c r="J15" s="8">
        <f t="shared" si="1"/>
        <v>101551.21278563487</v>
      </c>
    </row>
    <row r="16" spans="1:10" x14ac:dyDescent="0.25">
      <c r="B16">
        <v>100</v>
      </c>
      <c r="C16" s="9">
        <f>(C14/$B$14)*100</f>
        <v>138.79600687530098</v>
      </c>
      <c r="D16" s="9">
        <f t="shared" ref="D16:J16" si="2">(D14/$B$14)*100</f>
        <v>145.82610704749314</v>
      </c>
      <c r="E16" s="9">
        <f t="shared" si="2"/>
        <v>112.83376322601701</v>
      </c>
      <c r="F16" s="9">
        <f t="shared" si="2"/>
        <v>125.09027230244993</v>
      </c>
      <c r="G16" s="9">
        <f t="shared" si="2"/>
        <v>137.9457294392563</v>
      </c>
      <c r="H16" s="9">
        <f t="shared" si="2"/>
        <v>132.71601741775024</v>
      </c>
      <c r="I16" s="9">
        <f t="shared" si="2"/>
        <v>129.27898627331129</v>
      </c>
      <c r="J16" s="9">
        <f t="shared" si="2"/>
        <v>138.22370740161486</v>
      </c>
    </row>
    <row r="17" spans="1:11" x14ac:dyDescent="0.25">
      <c r="B17">
        <f>((B15/B14)*100)/2</f>
        <v>9.8980051719550453</v>
      </c>
      <c r="C17">
        <f>((C15/C14)*100)/2</f>
        <v>8.6490921382439101</v>
      </c>
      <c r="D17">
        <f t="shared" ref="D17:J17" si="3">((D15/D14)*100)/2</f>
        <v>9.4523993585787842</v>
      </c>
      <c r="E17">
        <f t="shared" si="3"/>
        <v>4.893834548987047</v>
      </c>
      <c r="F17">
        <f t="shared" si="3"/>
        <v>6.4934530065293457</v>
      </c>
      <c r="G17">
        <f t="shared" si="3"/>
        <v>7.7871038573893863</v>
      </c>
      <c r="H17">
        <f t="shared" si="3"/>
        <v>8.0681323756110821</v>
      </c>
      <c r="I17">
        <f t="shared" si="3"/>
        <v>9.2722725221906117</v>
      </c>
      <c r="J17">
        <f t="shared" si="3"/>
        <v>6.3196837336727816</v>
      </c>
    </row>
    <row r="19" spans="1:11" ht="15.75" thickBot="1" x14ac:dyDescent="0.3">
      <c r="A19" s="3" t="s">
        <v>12</v>
      </c>
      <c r="B19" s="11">
        <f>AVERAGE(B4:B9,B12:B13)</f>
        <v>634676.125</v>
      </c>
      <c r="C19" t="s">
        <v>15</v>
      </c>
      <c r="D19" s="11">
        <f>AVERAGE(D4:D9,D12:D13)</f>
        <v>918861.625</v>
      </c>
      <c r="E19" s="11">
        <f>AVERAGE(E4:E9,E11:E13)</f>
        <v>671075.5555555555</v>
      </c>
      <c r="F19" s="11">
        <f>AVERAGE(F4:F9,F12:F13)</f>
        <v>685572.875</v>
      </c>
      <c r="G19" s="11">
        <f>AVERAGE(G4:G9,G11:G13)</f>
        <v>835447.5555555555</v>
      </c>
      <c r="H19" s="11">
        <f>AVERAGE(H4:H10,H12:H13)</f>
        <v>797189</v>
      </c>
      <c r="I19" t="s">
        <v>15</v>
      </c>
      <c r="J19" s="11">
        <f>AVERAGE(J4:J10,J12:J13)</f>
        <v>830475.11111111112</v>
      </c>
    </row>
    <row r="20" spans="1:11" x14ac:dyDescent="0.25">
      <c r="A20" s="12" t="s">
        <v>13</v>
      </c>
      <c r="B20" s="13"/>
      <c r="C20" s="13"/>
      <c r="D20" s="13"/>
      <c r="E20" s="13"/>
      <c r="F20" s="13"/>
      <c r="G20" s="14" t="s">
        <v>20</v>
      </c>
      <c r="H20" s="14" t="s">
        <v>21</v>
      </c>
      <c r="I20" s="15" t="s">
        <v>22</v>
      </c>
      <c r="J20" s="16" t="s">
        <v>23</v>
      </c>
      <c r="K20" s="3" t="s">
        <v>24</v>
      </c>
    </row>
    <row r="21" spans="1:11" ht="30.75" thickBot="1" x14ac:dyDescent="0.3">
      <c r="A21" s="17" t="s">
        <v>14</v>
      </c>
      <c r="B21" s="18"/>
      <c r="C21" s="19" t="s">
        <v>16</v>
      </c>
      <c r="D21" s="19" t="s">
        <v>17</v>
      </c>
      <c r="E21" s="20" t="s">
        <v>18</v>
      </c>
      <c r="F21" s="19" t="s">
        <v>19</v>
      </c>
      <c r="G21" s="26" t="s">
        <v>57</v>
      </c>
      <c r="H21" s="26" t="s">
        <v>58</v>
      </c>
      <c r="I21" s="20" t="s">
        <v>59</v>
      </c>
      <c r="J21" s="28" t="s">
        <v>60</v>
      </c>
    </row>
    <row r="22" spans="1:11" x14ac:dyDescent="0.25">
      <c r="C22" s="22" t="s">
        <v>33</v>
      </c>
      <c r="D22" s="22" t="s">
        <v>33</v>
      </c>
      <c r="E22" s="23" t="s">
        <v>34</v>
      </c>
      <c r="F22" s="23" t="s">
        <v>36</v>
      </c>
      <c r="G22" s="23" t="s">
        <v>35</v>
      </c>
      <c r="H22" s="23" t="s">
        <v>37</v>
      </c>
      <c r="I22" s="22" t="s">
        <v>38</v>
      </c>
      <c r="J22" s="22" t="s">
        <v>33</v>
      </c>
      <c r="K22" s="24" t="s">
        <v>39</v>
      </c>
    </row>
    <row r="26" spans="1:11" x14ac:dyDescent="0.25">
      <c r="A26" s="3" t="s">
        <v>4</v>
      </c>
    </row>
    <row r="27" spans="1:11" ht="38.25" x14ac:dyDescent="0.25">
      <c r="B27" s="2" t="s">
        <v>1</v>
      </c>
      <c r="C27" s="2" t="s">
        <v>49</v>
      </c>
      <c r="D27" s="2" t="s">
        <v>50</v>
      </c>
      <c r="E27" s="2" t="s">
        <v>51</v>
      </c>
      <c r="F27" s="2" t="s">
        <v>52</v>
      </c>
      <c r="G27" s="2" t="s">
        <v>53</v>
      </c>
      <c r="H27" s="2" t="s">
        <v>54</v>
      </c>
      <c r="I27" s="5" t="s">
        <v>55</v>
      </c>
      <c r="J27" s="5" t="s">
        <v>56</v>
      </c>
    </row>
    <row r="28" spans="1:11" x14ac:dyDescent="0.25">
      <c r="A28" s="3" t="s">
        <v>3</v>
      </c>
      <c r="B28" s="1">
        <v>946583</v>
      </c>
      <c r="C28" s="1">
        <v>765517</v>
      </c>
      <c r="D28" s="1">
        <v>823366</v>
      </c>
      <c r="E28" s="1">
        <v>836894</v>
      </c>
      <c r="F28" s="1">
        <v>1007484</v>
      </c>
      <c r="G28" s="1">
        <v>698591</v>
      </c>
      <c r="H28" s="1">
        <v>921843</v>
      </c>
      <c r="I28" s="1">
        <v>682013</v>
      </c>
      <c r="J28" s="1">
        <v>589233</v>
      </c>
    </row>
    <row r="29" spans="1:11" x14ac:dyDescent="0.25">
      <c r="B29" s="1">
        <v>995791</v>
      </c>
      <c r="C29" s="1">
        <v>800883</v>
      </c>
      <c r="D29" s="1">
        <v>806199</v>
      </c>
      <c r="E29" s="1">
        <v>1005165</v>
      </c>
      <c r="F29" s="1">
        <v>960167</v>
      </c>
      <c r="G29" s="1">
        <v>695513</v>
      </c>
      <c r="H29" s="1">
        <v>883222</v>
      </c>
      <c r="I29" s="1">
        <v>751532</v>
      </c>
      <c r="J29" s="1">
        <v>641538</v>
      </c>
      <c r="K29" s="1"/>
    </row>
    <row r="30" spans="1:11" x14ac:dyDescent="0.25">
      <c r="B30" s="1">
        <v>1004834</v>
      </c>
      <c r="C30" s="1">
        <v>806479</v>
      </c>
      <c r="D30" s="10">
        <v>899726</v>
      </c>
      <c r="E30" s="1">
        <v>860320</v>
      </c>
      <c r="F30" s="1">
        <v>939205</v>
      </c>
      <c r="G30" s="1">
        <v>787245</v>
      </c>
      <c r="H30" s="1">
        <v>857609</v>
      </c>
      <c r="I30" s="1">
        <v>758634</v>
      </c>
      <c r="J30" s="1">
        <v>643925</v>
      </c>
      <c r="K30" s="1"/>
    </row>
    <row r="31" spans="1:11" x14ac:dyDescent="0.25">
      <c r="A31" s="3" t="s">
        <v>9</v>
      </c>
      <c r="B31" s="1">
        <v>720280</v>
      </c>
      <c r="C31" s="1">
        <v>761933</v>
      </c>
      <c r="D31" s="1">
        <v>712338</v>
      </c>
      <c r="E31" s="1">
        <v>526577</v>
      </c>
      <c r="F31" s="1">
        <v>618917</v>
      </c>
      <c r="G31" s="1">
        <v>638921</v>
      </c>
      <c r="H31" s="1">
        <v>934681</v>
      </c>
      <c r="I31" s="1">
        <v>657794</v>
      </c>
      <c r="J31" s="1">
        <v>605779</v>
      </c>
    </row>
    <row r="32" spans="1:11" x14ac:dyDescent="0.25">
      <c r="B32" s="1">
        <v>561937</v>
      </c>
      <c r="C32" s="1">
        <v>790811</v>
      </c>
      <c r="D32" s="1">
        <v>751627</v>
      </c>
      <c r="E32" s="1">
        <v>536423</v>
      </c>
      <c r="F32" s="1">
        <v>583766</v>
      </c>
      <c r="G32" s="1">
        <v>649262</v>
      </c>
      <c r="H32" s="1">
        <v>1012324</v>
      </c>
      <c r="I32" s="1">
        <v>695374</v>
      </c>
      <c r="J32" s="1">
        <v>579741</v>
      </c>
    </row>
    <row r="33" spans="1:11" x14ac:dyDescent="0.25">
      <c r="B33" s="1">
        <v>523646</v>
      </c>
      <c r="C33" s="1">
        <v>797243</v>
      </c>
      <c r="D33" s="1">
        <v>819618</v>
      </c>
      <c r="E33" s="1">
        <v>533609</v>
      </c>
      <c r="F33" s="1">
        <v>550510</v>
      </c>
      <c r="G33" s="1">
        <v>672937</v>
      </c>
      <c r="H33" s="1">
        <v>686582</v>
      </c>
      <c r="I33" s="1">
        <v>637466</v>
      </c>
      <c r="J33" s="1">
        <v>704130</v>
      </c>
    </row>
    <row r="34" spans="1:11" x14ac:dyDescent="0.25">
      <c r="A34" s="3" t="s">
        <v>11</v>
      </c>
      <c r="B34" s="1">
        <v>782999</v>
      </c>
      <c r="C34" s="1">
        <v>777685</v>
      </c>
      <c r="D34" s="1">
        <v>828146</v>
      </c>
      <c r="E34" s="1">
        <v>840989</v>
      </c>
      <c r="F34" s="1">
        <v>827515</v>
      </c>
      <c r="G34" s="1">
        <v>630685</v>
      </c>
      <c r="H34" s="1">
        <v>991672</v>
      </c>
      <c r="I34" s="1">
        <v>712723</v>
      </c>
      <c r="J34" s="1">
        <v>739289</v>
      </c>
    </row>
    <row r="35" spans="1:11" x14ac:dyDescent="0.25">
      <c r="B35" s="1">
        <v>884521</v>
      </c>
      <c r="C35" s="10">
        <v>927325</v>
      </c>
      <c r="D35" s="1">
        <v>802528</v>
      </c>
      <c r="E35" s="1">
        <v>842609</v>
      </c>
      <c r="F35" s="1">
        <v>888671</v>
      </c>
      <c r="G35" s="1">
        <v>780179</v>
      </c>
      <c r="H35" s="1">
        <v>748199</v>
      </c>
      <c r="I35" s="1">
        <v>736109</v>
      </c>
      <c r="J35" s="1">
        <v>800335</v>
      </c>
    </row>
    <row r="36" spans="1:11" x14ac:dyDescent="0.25">
      <c r="B36" s="1">
        <v>665558</v>
      </c>
      <c r="C36" s="1">
        <v>751229</v>
      </c>
      <c r="D36" s="1">
        <v>808852</v>
      </c>
      <c r="E36" s="1">
        <v>723882</v>
      </c>
      <c r="F36" s="1">
        <v>700075</v>
      </c>
      <c r="G36" s="1">
        <v>622698</v>
      </c>
      <c r="H36" s="1">
        <v>800707</v>
      </c>
      <c r="I36" s="1">
        <v>633222</v>
      </c>
      <c r="J36" s="1">
        <v>564973</v>
      </c>
    </row>
    <row r="37" spans="1:11" x14ac:dyDescent="0.25">
      <c r="B37" s="1">
        <v>787616</v>
      </c>
      <c r="C37" s="1">
        <v>820298</v>
      </c>
      <c r="D37" s="1">
        <v>788189</v>
      </c>
      <c r="E37" s="1">
        <v>751475</v>
      </c>
      <c r="F37" s="1">
        <v>942427</v>
      </c>
      <c r="G37" s="1">
        <v>635257</v>
      </c>
      <c r="H37" s="1">
        <v>644251</v>
      </c>
      <c r="I37" s="1">
        <v>535308</v>
      </c>
      <c r="J37" s="1">
        <v>661771</v>
      </c>
    </row>
    <row r="38" spans="1:11" x14ac:dyDescent="0.25">
      <c r="A38" s="3" t="s">
        <v>5</v>
      </c>
      <c r="B38" s="7">
        <f>+AVERAGE(B28:B37)</f>
        <v>787376.5</v>
      </c>
      <c r="C38" s="7">
        <f t="shared" ref="C38:J38" si="4">+AVERAGE(C28:C37)</f>
        <v>799940.3</v>
      </c>
      <c r="D38" s="7">
        <f t="shared" si="4"/>
        <v>804058.9</v>
      </c>
      <c r="E38" s="7">
        <f t="shared" si="4"/>
        <v>745794.3</v>
      </c>
      <c r="F38" s="7">
        <f t="shared" si="4"/>
        <v>801873.7</v>
      </c>
      <c r="G38" s="7">
        <f t="shared" si="4"/>
        <v>681128.8</v>
      </c>
      <c r="H38" s="7">
        <f t="shared" si="4"/>
        <v>848109</v>
      </c>
      <c r="I38" s="7">
        <f t="shared" si="4"/>
        <v>680017.5</v>
      </c>
      <c r="J38" s="7">
        <f t="shared" si="4"/>
        <v>653071.4</v>
      </c>
    </row>
    <row r="39" spans="1:11" x14ac:dyDescent="0.25">
      <c r="A39" s="3" t="s">
        <v>6</v>
      </c>
      <c r="B39" s="8">
        <f>STDEV(B28:B37)</f>
        <v>171673.39260302784</v>
      </c>
      <c r="C39" s="8">
        <f t="shared" ref="C39:J39" si="5">STDEV(C28:C37)</f>
        <v>49747.326150479908</v>
      </c>
      <c r="D39" s="8">
        <f t="shared" si="5"/>
        <v>49205.703105432811</v>
      </c>
      <c r="E39" s="8">
        <f t="shared" si="5"/>
        <v>164840.37902909442</v>
      </c>
      <c r="F39" s="8">
        <f t="shared" si="5"/>
        <v>172797.09868259414</v>
      </c>
      <c r="G39" s="8">
        <f t="shared" si="5"/>
        <v>60102.207348630538</v>
      </c>
      <c r="H39" s="8">
        <f t="shared" si="5"/>
        <v>125481.07493429702</v>
      </c>
      <c r="I39" s="8">
        <f t="shared" si="5"/>
        <v>67647.583772650571</v>
      </c>
      <c r="J39" s="8">
        <f t="shared" si="5"/>
        <v>75623.313657157865</v>
      </c>
    </row>
    <row r="40" spans="1:11" x14ac:dyDescent="0.25">
      <c r="B40" s="25">
        <v>100</v>
      </c>
      <c r="C40" s="9">
        <f t="shared" ref="C40:J40" si="6">(C38/$B$38)*100</f>
        <v>101.59565341358297</v>
      </c>
      <c r="D40" s="9">
        <f t="shared" si="6"/>
        <v>102.11873227102916</v>
      </c>
      <c r="E40" s="9">
        <f t="shared" si="6"/>
        <v>94.718892423129219</v>
      </c>
      <c r="F40" s="9">
        <f t="shared" si="6"/>
        <v>101.84120303311059</v>
      </c>
      <c r="G40" s="9">
        <f t="shared" si="6"/>
        <v>86.506112387148974</v>
      </c>
      <c r="H40" s="9">
        <f t="shared" si="6"/>
        <v>107.7132731291828</v>
      </c>
      <c r="I40" s="9">
        <f t="shared" si="6"/>
        <v>86.364972792558575</v>
      </c>
      <c r="J40" s="9">
        <f t="shared" si="6"/>
        <v>82.942709110571627</v>
      </c>
    </row>
    <row r="41" spans="1:11" x14ac:dyDescent="0.25">
      <c r="B41">
        <f>((B39/B38)*100)/2</f>
        <v>10.901607591986034</v>
      </c>
      <c r="C41">
        <f>((C39/C38)*100)/2</f>
        <v>3.109439926359499</v>
      </c>
      <c r="D41">
        <f t="shared" ref="D41:J41" si="7">((D39/D38)*100)/2</f>
        <v>3.0598320039385678</v>
      </c>
      <c r="E41">
        <f t="shared" si="7"/>
        <v>11.051330040273465</v>
      </c>
      <c r="F41">
        <f t="shared" si="7"/>
        <v>10.774583246875046</v>
      </c>
      <c r="G41">
        <f t="shared" si="7"/>
        <v>4.4119561049709342</v>
      </c>
      <c r="H41">
        <f t="shared" si="7"/>
        <v>7.3976974029456715</v>
      </c>
      <c r="I41">
        <f t="shared" si="7"/>
        <v>4.973959035807944</v>
      </c>
      <c r="J41">
        <f t="shared" si="7"/>
        <v>5.7898197392473367</v>
      </c>
    </row>
    <row r="42" spans="1:11" ht="15.75" thickBot="1" x14ac:dyDescent="0.3">
      <c r="A42" s="3" t="s">
        <v>12</v>
      </c>
      <c r="B42" t="s">
        <v>15</v>
      </c>
      <c r="C42" s="11">
        <f>AVERAGE(C28:C34,C36:C37)</f>
        <v>785786.4444444445</v>
      </c>
      <c r="D42" s="11">
        <f>AVERAGE(D28:D29,D31:D37)</f>
        <v>793429.22222222225</v>
      </c>
      <c r="E42" t="s">
        <v>15</v>
      </c>
      <c r="F42" t="s">
        <v>15</v>
      </c>
      <c r="G42" t="s">
        <v>15</v>
      </c>
      <c r="H42" t="s">
        <v>15</v>
      </c>
      <c r="I42" t="s">
        <v>15</v>
      </c>
      <c r="J42" t="s">
        <v>15</v>
      </c>
    </row>
    <row r="43" spans="1:11" x14ac:dyDescent="0.25">
      <c r="A43" s="12" t="s">
        <v>13</v>
      </c>
      <c r="B43" s="13"/>
      <c r="C43" s="13"/>
      <c r="D43" s="13"/>
      <c r="E43" s="13"/>
      <c r="F43" s="13"/>
      <c r="G43" s="15" t="s">
        <v>29</v>
      </c>
      <c r="H43" s="14" t="s">
        <v>30</v>
      </c>
      <c r="I43" s="15" t="s">
        <v>31</v>
      </c>
      <c r="J43" s="16" t="s">
        <v>32</v>
      </c>
      <c r="K43" s="21" t="s">
        <v>24</v>
      </c>
    </row>
    <row r="44" spans="1:11" ht="15.75" thickBot="1" x14ac:dyDescent="0.3">
      <c r="A44" s="17" t="s">
        <v>14</v>
      </c>
      <c r="B44" s="18"/>
      <c r="C44" s="20" t="s">
        <v>25</v>
      </c>
      <c r="D44" s="20" t="s">
        <v>26</v>
      </c>
      <c r="E44" s="20" t="s">
        <v>27</v>
      </c>
      <c r="F44" s="20" t="s">
        <v>28</v>
      </c>
      <c r="G44" s="20" t="s">
        <v>61</v>
      </c>
      <c r="H44" s="20" t="s">
        <v>62</v>
      </c>
      <c r="I44" s="20" t="s">
        <v>63</v>
      </c>
      <c r="J44" s="27" t="s">
        <v>64</v>
      </c>
    </row>
    <row r="45" spans="1:11" x14ac:dyDescent="0.25">
      <c r="C45" s="23" t="s">
        <v>40</v>
      </c>
      <c r="D45" s="23" t="s">
        <v>46</v>
      </c>
      <c r="E45" s="23" t="s">
        <v>41</v>
      </c>
      <c r="F45" s="23" t="s">
        <v>43</v>
      </c>
      <c r="G45" s="23" t="s">
        <v>42</v>
      </c>
      <c r="H45" s="23" t="s">
        <v>44</v>
      </c>
      <c r="I45" s="23" t="s">
        <v>47</v>
      </c>
      <c r="J45" s="23" t="s">
        <v>45</v>
      </c>
      <c r="K45" s="24" t="s">
        <v>48</v>
      </c>
    </row>
    <row r="47" spans="1:11" x14ac:dyDescent="0.25">
      <c r="A47" t="s">
        <v>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Wnuk Ewa</dc:creator>
  <cp:lastModifiedBy>Wnuk Ewa</cp:lastModifiedBy>
  <dcterms:created xsi:type="dcterms:W3CDTF">2023-03-17T09:12:51Z</dcterms:created>
  <dcterms:modified xsi:type="dcterms:W3CDTF">2023-11-17T11:57:38Z</dcterms:modified>
</cp:coreProperties>
</file>